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azred\Desktop\IVANA DOKUMENTI\SJEDNICE\ŠKOLSKI ODBOR\IZDANA SUGLASNOST ZA DOKUMENTE\"/>
    </mc:Choice>
  </mc:AlternateContent>
  <bookViews>
    <workbookView xWindow="0" yWindow="0" windowWidth="21570" windowHeight="8055" tabRatio="604" activeTab="2"/>
  </bookViews>
  <sheets>
    <sheet name="FP PiP 1" sheetId="5" r:id="rId1"/>
    <sheet name="FP PiP 2" sheetId="4" r:id="rId2"/>
    <sheet name="FP Ril" sheetId="6" r:id="rId3"/>
  </sheets>
  <definedNames>
    <definedName name="_xlnm.Print_Titles" localSheetId="2">'FP Ril'!$4:$5</definedName>
    <definedName name="_xlnm.Print_Area" localSheetId="0">'FP PiP 1'!$A$1:$I$29</definedName>
  </definedNames>
  <calcPr calcId="191029"/>
</workbook>
</file>

<file path=xl/calcChain.xml><?xml version="1.0" encoding="utf-8"?>
<calcChain xmlns="http://schemas.openxmlformats.org/spreadsheetml/2006/main">
  <c r="L50" i="6" l="1"/>
  <c r="K50" i="6"/>
  <c r="L39" i="6"/>
  <c r="L25" i="6"/>
  <c r="K39" i="6"/>
  <c r="K25" i="6"/>
  <c r="K32" i="6"/>
  <c r="C32" i="6"/>
  <c r="E17" i="6"/>
  <c r="F17" i="6"/>
  <c r="D17" i="6"/>
  <c r="K51" i="6" l="1"/>
  <c r="D51" i="6"/>
  <c r="E51" i="6"/>
  <c r="F51" i="6"/>
  <c r="G51" i="6"/>
  <c r="H51" i="6"/>
  <c r="I51" i="6"/>
  <c r="J51" i="6"/>
  <c r="C51" i="6"/>
  <c r="C39" i="6"/>
  <c r="C25" i="6"/>
  <c r="D50" i="6"/>
  <c r="E50" i="6"/>
  <c r="F50" i="6"/>
  <c r="G50" i="6"/>
  <c r="H50" i="6"/>
  <c r="I50" i="6"/>
  <c r="J50" i="6"/>
  <c r="H32" i="6"/>
  <c r="I32" i="6"/>
  <c r="G32" i="6"/>
  <c r="D32" i="6"/>
  <c r="F32" i="6"/>
  <c r="C40" i="6"/>
  <c r="K26" i="6" l="1"/>
  <c r="K31" i="6"/>
  <c r="L31" i="6" s="1"/>
  <c r="G39" i="6"/>
  <c r="D39" i="6"/>
  <c r="C41" i="6" l="1"/>
  <c r="C42" i="6"/>
  <c r="C43" i="6"/>
  <c r="C44" i="6"/>
  <c r="C34" i="6"/>
  <c r="C35" i="6"/>
  <c r="C36" i="6"/>
  <c r="C28" i="6"/>
  <c r="C29" i="6"/>
  <c r="C30" i="6"/>
  <c r="K30" i="6" s="1"/>
  <c r="C27" i="6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B29" i="4"/>
  <c r="E24" i="5"/>
  <c r="C24" i="5"/>
  <c r="D24" i="5"/>
  <c r="I30" i="4" l="1"/>
  <c r="B30" i="4"/>
  <c r="F39" i="6"/>
  <c r="H39" i="6"/>
  <c r="I39" i="6"/>
  <c r="J39" i="6"/>
  <c r="E39" i="6"/>
  <c r="D25" i="6" l="1"/>
  <c r="E25" i="6"/>
  <c r="F25" i="6"/>
  <c r="G25" i="6"/>
  <c r="I25" i="6"/>
  <c r="J25" i="6"/>
  <c r="E33" i="6"/>
  <c r="E32" i="6" s="1"/>
  <c r="J33" i="6"/>
  <c r="J32" i="6" s="1"/>
  <c r="B24" i="5"/>
  <c r="B25" i="5" s="1"/>
  <c r="M25" i="6"/>
  <c r="N25" i="6"/>
  <c r="M34" i="6"/>
  <c r="N34" i="6"/>
  <c r="C33" i="6" l="1"/>
  <c r="D10" i="6"/>
  <c r="C50" i="6" l="1"/>
  <c r="L51" i="6" l="1"/>
</calcChain>
</file>

<file path=xl/sharedStrings.xml><?xml version="1.0" encoding="utf-8"?>
<sst xmlns="http://schemas.openxmlformats.org/spreadsheetml/2006/main" count="124" uniqueCount="94">
  <si>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</si>
  <si>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</si>
  <si>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</si>
  <si>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</si>
  <si>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</si>
  <si>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</si>
  <si>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</si>
  <si>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</si>
  <si>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Prihodi i primici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</si>
  <si>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</si>
  <si>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</si>
  <si>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</si>
  <si>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</si>
  <si>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</si>
  <si>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</si>
  <si>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</si>
  <si>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</si>
  <si>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</si>
  <si>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</si>
  <si>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</si>
  <si>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</si>
  <si>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</si>
  <si>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</si>
  <si>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</si>
  <si>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</si>
  <si>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</si>
  <si>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</si>
  <si>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</si>
  <si>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</si>
  <si>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RASHODI ZA ZAPOSLENE</t>
  </si>
  <si>
    <t>PLAĆE (BRUTO)</t>
  </si>
  <si>
    <t>Plaće za redovan rad</t>
  </si>
  <si>
    <t>Ostali rashodi za zaposlene</t>
  </si>
  <si>
    <t>Doprin.za zdrav.osiguranje</t>
  </si>
  <si>
    <t>MATERIJALNI RASHODI</t>
  </si>
  <si>
    <t>Ostali nespom.rash.poslov.</t>
  </si>
  <si>
    <t>RASH.ZA NAB.DUGOT.IM.</t>
  </si>
  <si>
    <t>Uredska oprema i namještaj</t>
  </si>
  <si>
    <t>Financijski plan - Plan rashoda i izdataka</t>
  </si>
  <si>
    <t>Uređaji, strojevi i oprema za ostale namjene</t>
  </si>
  <si>
    <t>Oprema za održavanje i zaštitu</t>
  </si>
  <si>
    <t xml:space="preserve">Korisnik proračuna              OSNOVNA ŠKOLA ZEMUNIK </t>
  </si>
  <si>
    <t>(proračunski/izvanproračunski)       ZEMUNIK DONJI, I. ULICA 20.</t>
  </si>
  <si>
    <t>Božena Župan</t>
  </si>
  <si>
    <t>Ravnateljica:</t>
  </si>
  <si>
    <t>2021.</t>
  </si>
  <si>
    <t>Pomoći MZOŠ plaće i naknade</t>
  </si>
  <si>
    <t>Opći prihodi i primici Županija-Mater.rashodi</t>
  </si>
  <si>
    <t>Ravnateljica</t>
  </si>
  <si>
    <t>Procjena 
2022.</t>
  </si>
  <si>
    <t>PROCJENA
2022.</t>
  </si>
  <si>
    <t>Dodat.ulag.na građev.objektu</t>
  </si>
  <si>
    <t>Licence</t>
  </si>
  <si>
    <t xml:space="preserve"> </t>
  </si>
  <si>
    <t>Naknada za prijevoz</t>
  </si>
  <si>
    <t>Prihodi za posebne namjene -školska kuhinja, refundacije</t>
  </si>
  <si>
    <t>2022.</t>
  </si>
  <si>
    <t>Višak prihoda OŠ</t>
  </si>
  <si>
    <t>67-ŽUPANIJA-MATER.RASH.</t>
  </si>
  <si>
    <t>92-VIŠAK PRIHODA OŠ</t>
  </si>
  <si>
    <t>6361-MZO-Plaće i naknade</t>
  </si>
  <si>
    <t>Naknade troškova zaposlenima</t>
  </si>
  <si>
    <t>Rashodi za mterijal i energiju</t>
  </si>
  <si>
    <t>Rashodi za usluge</t>
  </si>
  <si>
    <t>Višak prihoda OŠ iz prethodne godine</t>
  </si>
  <si>
    <t>PLAN 
2021.</t>
  </si>
  <si>
    <t>PROCJENA
2023.</t>
  </si>
  <si>
    <t>Plan 
2021.</t>
  </si>
  <si>
    <t>Procjena 
2023.</t>
  </si>
  <si>
    <t>Slavka Ivković</t>
  </si>
  <si>
    <t>Knjigovođa:</t>
  </si>
  <si>
    <t>Knjige u knjižnici, udžbenici</t>
  </si>
  <si>
    <t>Pomoći MZO- knjige šk.knjižnice, udžbenici</t>
  </si>
  <si>
    <t>Pomoći-EU-Pripravnik -Prehrana</t>
  </si>
  <si>
    <t xml:space="preserve">Pomoći  MZO          </t>
  </si>
  <si>
    <t>Opći prihodi i primici ZAD.ŽUPANIJA</t>
  </si>
  <si>
    <t>Pomoći EU-plaće pripravnika-šk.kuhinja,rizik od siromaštva</t>
  </si>
  <si>
    <t>FINANCIJSKI PLAN - Procjena prihoda i primitaka za 2021.</t>
  </si>
  <si>
    <t>Ukupno prihodi i primici za 2021.</t>
  </si>
  <si>
    <t>6362-MZO-knjige šk.knjižnice,udžbenici</t>
  </si>
  <si>
    <t>65-MARENDE UČENIKA</t>
  </si>
  <si>
    <t>2023.</t>
  </si>
  <si>
    <t>FINANCIJSKI PLAN - Procjena prihoda i primitaka za 2022. i  2023.</t>
  </si>
  <si>
    <t>Ukupno prihodi i primici za 2022. i 2023.</t>
  </si>
  <si>
    <t>Zemunik, 26. listopada 2020.</t>
  </si>
  <si>
    <t>6711-ŽUPANIJA-Mater.rashodi</t>
  </si>
  <si>
    <t>9222-Višak prihoda</t>
  </si>
  <si>
    <t>6526-PPN-Školska kuhinja</t>
  </si>
  <si>
    <t>6361-Državni proračun</t>
  </si>
  <si>
    <t>6381-HZZ-Projekt pripravništvo</t>
  </si>
  <si>
    <t>6391-EU-Projekt prehrane MDOMPS</t>
  </si>
  <si>
    <t>63-MZO-PLAĆE I NAKNADE</t>
  </si>
  <si>
    <t>63-HZZ- PRIPRAVNIK</t>
  </si>
  <si>
    <t>63-EU-PROJEKT PREHRANA UČENIKA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</si>
</sst>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6"/>
      <name val="Arial"/>
      <family val="2"/>
    </font>
    <font>
      <sz val="16"/>
      <name val="Arial"/>
      <family val="2"/>
      <charset val="238"/>
    </font>
    <font>
      <b/>
      <sz val="14"/>
      <name val="Arial"/>
      <family val="2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5" xfId="0" applyFont="1" applyFill="1" applyBorder="1" applyAlignment="1">
      <alignment horizontal="center"/>
    </xf>
    <xf numFmtId="0" fontId="5" fillId="1" borderId="6" xfId="0" applyFont="1" applyFill="1" applyBorder="1" applyAlignment="1">
      <alignment horizontal="right" vertical="center" wrapText="1"/>
    </xf>
    <xf numFmtId="0" fontId="5" fillId="1" borderId="7" xfId="0" applyFont="1" applyFill="1" applyBorder="1" applyAlignment="1">
      <alignment horizontal="left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6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4" xfId="0" applyFont="1" applyBorder="1"/>
    <xf numFmtId="0" fontId="4" fillId="0" borderId="13" xfId="0" applyFont="1" applyBorder="1"/>
    <xf numFmtId="0" fontId="4" fillId="0" borderId="14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/>
    <xf numFmtId="0" fontId="4" fillId="0" borderId="24" xfId="0" applyFont="1" applyBorder="1"/>
    <xf numFmtId="0" fontId="0" fillId="0" borderId="23" xfId="0" applyBorder="1"/>
    <xf numFmtId="0" fontId="0" fillId="0" borderId="24" xfId="0" applyBorder="1"/>
    <xf numFmtId="0" fontId="0" fillId="0" borderId="22" xfId="0" applyBorder="1"/>
    <xf numFmtId="0" fontId="4" fillId="0" borderId="0" xfId="0" quotePrefix="1" applyFont="1"/>
    <xf numFmtId="0" fontId="10" fillId="0" borderId="0" xfId="0" applyFont="1"/>
    <xf numFmtId="3" fontId="4" fillId="0" borderId="0" xfId="0" applyNumberFormat="1" applyFont="1"/>
    <xf numFmtId="3" fontId="11" fillId="0" borderId="0" xfId="0" quotePrefix="1" applyNumberFormat="1" applyFont="1" applyAlignment="1">
      <alignment horizontal="left"/>
    </xf>
    <xf numFmtId="0" fontId="11" fillId="0" borderId="25" xfId="0" quotePrefix="1" applyNumberFormat="1" applyFont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11" fillId="0" borderId="0" xfId="0" applyFont="1"/>
    <xf numFmtId="3" fontId="12" fillId="0" borderId="0" xfId="0" applyNumberFormat="1" applyFont="1"/>
    <xf numFmtId="3" fontId="11" fillId="0" borderId="26" xfId="0" quotePrefix="1" applyNumberFormat="1" applyFont="1" applyBorder="1" applyAlignment="1">
      <alignment horizontal="left"/>
    </xf>
    <xf numFmtId="3" fontId="12" fillId="0" borderId="27" xfId="0" applyNumberFormat="1" applyFont="1" applyBorder="1"/>
    <xf numFmtId="3" fontId="12" fillId="0" borderId="27" xfId="0" applyNumberFormat="1" applyFont="1" applyBorder="1" applyAlignment="1">
      <alignment wrapText="1"/>
    </xf>
    <xf numFmtId="3" fontId="12" fillId="0" borderId="0" xfId="0" applyNumberFormat="1" applyFont="1" applyAlignment="1">
      <alignment horizontal="left"/>
    </xf>
    <xf numFmtId="3" fontId="12" fillId="0" borderId="0" xfId="0" applyNumberFormat="1" applyFont="1" applyAlignment="1">
      <alignment wrapText="1"/>
    </xf>
    <xf numFmtId="3" fontId="13" fillId="0" borderId="28" xfId="0" applyNumberFormat="1" applyFont="1" applyBorder="1" applyAlignment="1">
      <alignment horizontal="left"/>
    </xf>
    <xf numFmtId="0" fontId="12" fillId="0" borderId="28" xfId="0" applyNumberFormat="1" applyFont="1" applyBorder="1"/>
    <xf numFmtId="3" fontId="12" fillId="0" borderId="29" xfId="0" applyNumberFormat="1" applyFont="1" applyBorder="1"/>
    <xf numFmtId="3" fontId="11" fillId="0" borderId="30" xfId="0" applyNumberFormat="1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left"/>
    </xf>
    <xf numFmtId="3" fontId="11" fillId="0" borderId="31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164" fontId="11" fillId="0" borderId="35" xfId="1" applyFont="1" applyBorder="1" applyAlignment="1">
      <alignment wrapText="1"/>
    </xf>
    <xf numFmtId="3" fontId="11" fillId="0" borderId="35" xfId="0" applyNumberFormat="1" applyFont="1" applyBorder="1"/>
    <xf numFmtId="164" fontId="12" fillId="0" borderId="35" xfId="1" applyFont="1" applyBorder="1"/>
    <xf numFmtId="3" fontId="11" fillId="0" borderId="28" xfId="0" applyNumberFormat="1" applyFont="1" applyBorder="1" applyAlignment="1">
      <alignment horizontal="left"/>
    </xf>
    <xf numFmtId="3" fontId="11" fillId="0" borderId="28" xfId="0" applyNumberFormat="1" applyFont="1" applyBorder="1"/>
    <xf numFmtId="164" fontId="11" fillId="0" borderId="28" xfId="1" applyFont="1" applyBorder="1"/>
    <xf numFmtId="3" fontId="11" fillId="0" borderId="0" xfId="0" applyNumberFormat="1" applyFont="1" applyBorder="1"/>
    <xf numFmtId="3" fontId="12" fillId="0" borderId="31" xfId="0" applyNumberFormat="1" applyFont="1" applyBorder="1"/>
    <xf numFmtId="3" fontId="12" fillId="0" borderId="0" xfId="0" applyNumberFormat="1" applyFont="1" applyBorder="1"/>
    <xf numFmtId="3" fontId="11" fillId="0" borderId="0" xfId="0" quotePrefix="1" applyNumberFormat="1" applyFont="1" applyBorder="1" applyAlignment="1">
      <alignment horizontal="left"/>
    </xf>
    <xf numFmtId="3" fontId="11" fillId="0" borderId="25" xfId="0" quotePrefix="1" applyNumberFormat="1" applyFont="1" applyBorder="1" applyAlignment="1">
      <alignment horizontal="left"/>
    </xf>
    <xf numFmtId="3" fontId="12" fillId="0" borderId="26" xfId="0" applyNumberFormat="1" applyFont="1" applyBorder="1"/>
    <xf numFmtId="3" fontId="13" fillId="0" borderId="0" xfId="0" quotePrefix="1" applyNumberFormat="1" applyFont="1" applyFill="1" applyBorder="1" applyAlignment="1">
      <alignment horizontal="left"/>
    </xf>
    <xf numFmtId="3" fontId="13" fillId="0" borderId="0" xfId="0" quotePrefix="1" applyNumberFormat="1" applyFont="1" applyFill="1" applyBorder="1" applyAlignment="1">
      <alignment horizontal="left" wrapText="1"/>
    </xf>
    <xf numFmtId="0" fontId="11" fillId="0" borderId="0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 wrapText="1"/>
    </xf>
    <xf numFmtId="0" fontId="11" fillId="0" borderId="25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3" fontId="11" fillId="0" borderId="25" xfId="0" quotePrefix="1" applyNumberFormat="1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/>
    <xf numFmtId="0" fontId="12" fillId="0" borderId="36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0" fontId="12" fillId="0" borderId="36" xfId="0" applyNumberFormat="1" applyFont="1" applyBorder="1" applyAlignment="1">
      <alignment horizontal="left" vertical="center"/>
    </xf>
    <xf numFmtId="0" fontId="12" fillId="0" borderId="36" xfId="0" quotePrefix="1" applyNumberFormat="1" applyFont="1" applyBorder="1" applyAlignment="1">
      <alignment horizontal="left" vertical="center"/>
    </xf>
    <xf numFmtId="0" fontId="11" fillId="0" borderId="36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vertical="center"/>
    </xf>
    <xf numFmtId="0" fontId="11" fillId="0" borderId="36" xfId="0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1" fillId="0" borderId="25" xfId="0" quotePrefix="1" applyNumberFormat="1" applyFont="1" applyBorder="1" applyAlignment="1">
      <alignment horizontal="center" vertical="center"/>
    </xf>
    <xf numFmtId="3" fontId="11" fillId="0" borderId="25" xfId="0" quotePrefix="1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/>
    <xf numFmtId="3" fontId="11" fillId="0" borderId="25" xfId="0" applyNumberFormat="1" applyFont="1" applyFill="1" applyBorder="1" applyAlignment="1">
      <alignment horizontal="center" vertical="center" wrapText="1"/>
    </xf>
    <xf numFmtId="3" fontId="12" fillId="0" borderId="0" xfId="0" quotePrefix="1" applyNumberFormat="1" applyFont="1" applyFill="1" applyBorder="1" applyAlignment="1">
      <alignment horizontal="left"/>
    </xf>
    <xf numFmtId="3" fontId="12" fillId="0" borderId="0" xfId="0" quotePrefix="1" applyNumberFormat="1" applyFont="1" applyBorder="1" applyAlignment="1">
      <alignment horizontal="left"/>
    </xf>
    <xf numFmtId="3" fontId="12" fillId="0" borderId="0" xfId="0" quotePrefix="1" applyNumberFormat="1" applyFont="1" applyAlignment="1">
      <alignment horizontal="left"/>
    </xf>
    <xf numFmtId="3" fontId="4" fillId="0" borderId="1" xfId="0" applyNumberFormat="1" applyFont="1" applyBorder="1"/>
    <xf numFmtId="3" fontId="4" fillId="0" borderId="2" xfId="0" applyNumberFormat="1" applyFont="1" applyBorder="1"/>
    <xf numFmtId="3" fontId="15" fillId="0" borderId="36" xfId="0" applyNumberFormat="1" applyFont="1" applyBorder="1" applyAlignment="1">
      <alignment vertical="center"/>
    </xf>
    <xf numFmtId="0" fontId="14" fillId="0" borderId="9" xfId="0" applyFont="1" applyBorder="1"/>
    <xf numFmtId="0" fontId="12" fillId="0" borderId="36" xfId="0" applyNumberFormat="1" applyFont="1" applyBorder="1" applyAlignment="1">
      <alignment horizontal="left" vertical="center" wrapText="1"/>
    </xf>
    <xf numFmtId="0" fontId="11" fillId="0" borderId="36" xfId="0" quotePrefix="1" applyNumberFormat="1" applyFont="1" applyBorder="1" applyAlignment="1">
      <alignment horizontal="left" vertical="center"/>
    </xf>
    <xf numFmtId="3" fontId="4" fillId="0" borderId="1" xfId="0" applyNumberFormat="1" applyFont="1" applyBorder="1" applyAlignment="1"/>
    <xf numFmtId="3" fontId="4" fillId="0" borderId="10" xfId="0" applyNumberFormat="1" applyFont="1" applyBorder="1" applyAlignment="1">
      <alignment horizontal="right" wrapText="1"/>
    </xf>
    <xf numFmtId="3" fontId="16" fillId="0" borderId="19" xfId="0" applyNumberFormat="1" applyFont="1" applyBorder="1"/>
    <xf numFmtId="3" fontId="16" fillId="0" borderId="37" xfId="0" applyNumberFormat="1" applyFont="1" applyBorder="1"/>
    <xf numFmtId="3" fontId="16" fillId="0" borderId="10" xfId="0" applyNumberFormat="1" applyFont="1" applyBorder="1"/>
    <xf numFmtId="3" fontId="16" fillId="0" borderId="3" xfId="0" applyNumberFormat="1" applyFont="1" applyBorder="1"/>
    <xf numFmtId="3" fontId="16" fillId="0" borderId="1" xfId="0" applyNumberFormat="1" applyFont="1" applyBorder="1"/>
    <xf numFmtId="3" fontId="16" fillId="0" borderId="17" xfId="0" applyNumberFormat="1" applyFont="1" applyBorder="1"/>
    <xf numFmtId="3" fontId="16" fillId="0" borderId="22" xfId="0" applyNumberFormat="1" applyFont="1" applyBorder="1"/>
    <xf numFmtId="3" fontId="16" fillId="0" borderId="11" xfId="0" applyNumberFormat="1" applyFont="1" applyBorder="1"/>
    <xf numFmtId="3" fontId="16" fillId="0" borderId="23" xfId="0" applyNumberFormat="1" applyFont="1" applyBorder="1"/>
    <xf numFmtId="3" fontId="16" fillId="0" borderId="4" xfId="0" applyNumberFormat="1" applyFont="1" applyBorder="1"/>
    <xf numFmtId="3" fontId="17" fillId="0" borderId="2" xfId="0" applyNumberFormat="1" applyFont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wrapText="1"/>
    </xf>
    <xf numFmtId="165" fontId="12" fillId="0" borderId="34" xfId="1" applyNumberFormat="1" applyFont="1" applyBorder="1"/>
    <xf numFmtId="165" fontId="12" fillId="0" borderId="35" xfId="1" applyNumberFormat="1" applyFont="1" applyBorder="1"/>
    <xf numFmtId="165" fontId="11" fillId="0" borderId="28" xfId="1" applyNumberFormat="1" applyFont="1" applyBorder="1"/>
    <xf numFmtId="3" fontId="4" fillId="0" borderId="37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Border="1"/>
    <xf numFmtId="3" fontId="4" fillId="0" borderId="21" xfId="0" applyNumberFormat="1" applyFont="1" applyBorder="1"/>
    <xf numFmtId="0" fontId="4" fillId="0" borderId="41" xfId="0" applyFont="1" applyBorder="1"/>
    <xf numFmtId="0" fontId="3" fillId="1" borderId="38" xfId="0" applyFont="1" applyFill="1" applyBorder="1" applyAlignment="1">
      <alignment horizontal="center"/>
    </xf>
    <xf numFmtId="0" fontId="3" fillId="1" borderId="5" xfId="0" applyFont="1" applyFill="1" applyBorder="1" applyAlignment="1">
      <alignment horizontal="right" vertical="center" wrapText="1"/>
    </xf>
    <xf numFmtId="0" fontId="3" fillId="1" borderId="42" xfId="0" applyFont="1" applyFill="1" applyBorder="1" applyAlignment="1">
      <alignment horizontal="left" wrapText="1"/>
    </xf>
    <xf numFmtId="0" fontId="3" fillId="0" borderId="43" xfId="0" applyFont="1" applyBorder="1" applyAlignment="1">
      <alignment wrapText="1"/>
    </xf>
    <xf numFmtId="0" fontId="20" fillId="0" borderId="44" xfId="0" applyFont="1" applyBorder="1"/>
    <xf numFmtId="0" fontId="4" fillId="0" borderId="45" xfId="0" applyFont="1" applyBorder="1"/>
    <xf numFmtId="0" fontId="4" fillId="0" borderId="44" xfId="0" applyFont="1" applyBorder="1"/>
    <xf numFmtId="0" fontId="4" fillId="0" borderId="46" xfId="0" applyFont="1" applyBorder="1"/>
    <xf numFmtId="0" fontId="4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4" fillId="0" borderId="20" xfId="0" applyNumberFormat="1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3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19" fillId="0" borderId="4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3" fontId="11" fillId="0" borderId="34" xfId="0" applyNumberFormat="1" applyFont="1" applyBorder="1" applyAlignment="1">
      <alignment horizontal="left" vertical="center"/>
    </xf>
    <xf numFmtId="3" fontId="11" fillId="0" borderId="34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219" name="Line 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ShapeType="1"/>
        </xdr:cNvSpPr>
      </xdr:nvSpPr>
      <xdr:spPr bwMode="auto">
        <a:xfrm>
          <a:off x="19050" y="990600"/>
          <a:ext cx="25622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220" name="Line 2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 macro="" textlink="">
      <xdr:nvSpPr>
        <xdr:cNvPr id="2123" name="Line 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>
          <a:spLocks noChangeShapeType="1"/>
        </xdr:cNvSpPr>
      </xdr:nvSpPr>
      <xdr:spPr bwMode="auto">
        <a:xfrm>
          <a:off x="28575" y="809625"/>
          <a:ext cx="238125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opLeftCell="A13" zoomScale="90" zoomScaleNormal="90" workbookViewId="0">
      <selection activeCell="A28" sqref="A28"/>
    </sheetView>
  </sheetViews>
  <sheetFormatPr defaultRowHeight="12.75" x14ac:dyDescent="0.2"/>
  <cols>
    <col min="1" max="1" width="44.140625" bestFit="1" customWidth="1"/>
    <col min="2" max="2" width="25.28515625" customWidth="1"/>
    <col min="3" max="3" width="19.7109375" customWidth="1"/>
    <col min="4" max="5" width="20.7109375" customWidth="1"/>
    <col min="6" max="6" width="19.7109375" customWidth="1"/>
    <col min="7" max="7" width="26.140625" customWidth="1"/>
    <col min="8" max="8" width="20.7109375" customWidth="1"/>
    <col min="9" max="9" width="8.140625" customWidth="1"/>
  </cols>
  <sheetData>
    <row r="1" spans="1:10" ht="12" customHeight="1" x14ac:dyDescent="0.2">
      <c r="G1" s="41" t="s">
        <v>18</v>
      </c>
    </row>
    <row r="3" spans="1:10" s="5" customFormat="1" ht="20.25" x14ac:dyDescent="0.3">
      <c r="A3" s="147" t="s">
        <v>77</v>
      </c>
      <c r="B3" s="147"/>
      <c r="C3" s="147"/>
      <c r="D3" s="147"/>
      <c r="E3" s="147"/>
      <c r="F3" s="147"/>
      <c r="G3" s="147"/>
      <c r="H3" s="147"/>
    </row>
    <row r="4" spans="1:10" s="5" customFormat="1" ht="15.75" customHeight="1" x14ac:dyDescent="0.25">
      <c r="A4" s="148"/>
      <c r="B4" s="149"/>
      <c r="C4" s="149"/>
      <c r="D4" s="149"/>
      <c r="E4" s="149"/>
      <c r="F4" s="149"/>
      <c r="G4" s="149"/>
      <c r="H4" s="149"/>
      <c r="I4" s="6"/>
    </row>
    <row r="5" spans="1:10" s="5" customFormat="1" ht="15" hidden="1" x14ac:dyDescent="0.2"/>
    <row r="6" spans="1:10" s="5" customFormat="1" ht="15.75" thickBot="1" x14ac:dyDescent="0.25">
      <c r="A6" s="136"/>
      <c r="H6" s="23" t="s">
        <v>1</v>
      </c>
    </row>
    <row r="7" spans="1:10" s="5" customFormat="1" ht="16.5" thickBot="1" x14ac:dyDescent="0.3">
      <c r="A7" s="137" t="s">
        <v>3</v>
      </c>
      <c r="B7" s="155" t="s">
        <v>45</v>
      </c>
      <c r="C7" s="156"/>
      <c r="D7" s="156"/>
      <c r="E7" s="156"/>
      <c r="F7" s="156"/>
      <c r="G7" s="156"/>
      <c r="H7" s="157"/>
    </row>
    <row r="8" spans="1:10" s="5" customFormat="1" ht="15.75" customHeight="1" x14ac:dyDescent="0.2">
      <c r="A8" s="138" t="s">
        <v>25</v>
      </c>
      <c r="B8" s="160" t="s">
        <v>4</v>
      </c>
      <c r="C8" s="162" t="s">
        <v>5</v>
      </c>
      <c r="D8" s="162" t="s">
        <v>6</v>
      </c>
      <c r="E8" s="158" t="s">
        <v>7</v>
      </c>
      <c r="F8" s="158" t="s">
        <v>0</v>
      </c>
      <c r="G8" s="158" t="s">
        <v>21</v>
      </c>
      <c r="H8" s="150" t="s">
        <v>22</v>
      </c>
    </row>
    <row r="9" spans="1:10" s="5" customFormat="1" ht="60.75" customHeight="1" thickBot="1" x14ac:dyDescent="0.3">
      <c r="A9" s="139" t="s">
        <v>24</v>
      </c>
      <c r="B9" s="161"/>
      <c r="C9" s="163"/>
      <c r="D9" s="163"/>
      <c r="E9" s="159"/>
      <c r="F9" s="159"/>
      <c r="G9" s="159"/>
      <c r="H9" s="151"/>
      <c r="J9"/>
    </row>
    <row r="10" spans="1:10" s="5" customFormat="1" ht="30" customHeight="1" x14ac:dyDescent="0.25">
      <c r="A10" s="140" t="s">
        <v>60</v>
      </c>
      <c r="B10" s="130"/>
      <c r="C10" s="25"/>
      <c r="D10" s="25"/>
      <c r="E10" s="113">
        <v>3284000</v>
      </c>
      <c r="F10" s="24"/>
      <c r="G10" s="34"/>
      <c r="H10" s="26"/>
    </row>
    <row r="11" spans="1:10" s="5" customFormat="1" ht="30" customHeight="1" x14ac:dyDescent="0.25">
      <c r="A11" s="141" t="s">
        <v>88</v>
      </c>
      <c r="B11" s="131"/>
      <c r="C11" s="27"/>
      <c r="D11" s="27"/>
      <c r="E11" s="112">
        <v>26300</v>
      </c>
      <c r="F11" s="27"/>
      <c r="G11" s="35"/>
      <c r="H11" s="28"/>
    </row>
    <row r="12" spans="1:10" s="5" customFormat="1" ht="30" customHeight="1" x14ac:dyDescent="0.25">
      <c r="A12" s="141" t="s">
        <v>79</v>
      </c>
      <c r="B12" s="131"/>
      <c r="C12" s="27"/>
      <c r="D12" s="27"/>
      <c r="E12" s="112">
        <v>95000</v>
      </c>
      <c r="F12" s="27"/>
      <c r="G12" s="35"/>
      <c r="H12" s="28"/>
    </row>
    <row r="13" spans="1:10" s="5" customFormat="1" ht="30" customHeight="1" x14ac:dyDescent="0.25">
      <c r="A13" s="141" t="s">
        <v>89</v>
      </c>
      <c r="B13" s="131"/>
      <c r="C13" s="27"/>
      <c r="D13" s="106"/>
      <c r="E13" s="112">
        <v>72000</v>
      </c>
      <c r="F13" s="27"/>
      <c r="G13" s="35"/>
      <c r="H13" s="28"/>
    </row>
    <row r="14" spans="1:10" s="5" customFormat="1" ht="31.9" customHeight="1" x14ac:dyDescent="0.25">
      <c r="A14" s="141" t="s">
        <v>90</v>
      </c>
      <c r="B14" s="131"/>
      <c r="C14" s="106"/>
      <c r="D14" s="27"/>
      <c r="E14" s="112">
        <v>93000</v>
      </c>
      <c r="F14" s="27"/>
      <c r="G14" s="35"/>
      <c r="H14" s="28"/>
    </row>
    <row r="15" spans="1:10" s="5" customFormat="1" ht="30" customHeight="1" x14ac:dyDescent="0.25">
      <c r="A15" s="141" t="s">
        <v>87</v>
      </c>
      <c r="B15" s="132"/>
      <c r="C15" s="106"/>
      <c r="D15" s="106">
        <v>100000</v>
      </c>
      <c r="E15" s="112"/>
      <c r="F15" s="27"/>
      <c r="G15" s="35"/>
      <c r="H15" s="28"/>
    </row>
    <row r="16" spans="1:10" s="5" customFormat="1" ht="30" customHeight="1" x14ac:dyDescent="0.25">
      <c r="A16" s="141" t="s">
        <v>85</v>
      </c>
      <c r="B16" s="131">
        <v>647355</v>
      </c>
      <c r="C16" s="27"/>
      <c r="D16" s="106"/>
      <c r="E16" s="27"/>
      <c r="F16" s="27"/>
      <c r="G16" s="35"/>
      <c r="H16" s="28"/>
    </row>
    <row r="17" spans="1:15" s="5" customFormat="1" ht="30" customHeight="1" x14ac:dyDescent="0.25">
      <c r="A17" s="141" t="s">
        <v>86</v>
      </c>
      <c r="B17" s="131"/>
      <c r="C17" s="106">
        <v>3000</v>
      </c>
      <c r="D17" s="106">
        <v>10000</v>
      </c>
      <c r="E17" s="106">
        <v>95300</v>
      </c>
      <c r="F17" s="27"/>
      <c r="G17" s="35"/>
      <c r="H17" s="28"/>
    </row>
    <row r="18" spans="1:15" s="5" customFormat="1" ht="30" customHeight="1" x14ac:dyDescent="0.2">
      <c r="A18" s="142"/>
      <c r="B18" s="132"/>
      <c r="C18" s="27"/>
      <c r="D18" s="106"/>
      <c r="E18" s="106"/>
      <c r="F18" s="27"/>
      <c r="G18" s="35"/>
      <c r="H18" s="28"/>
    </row>
    <row r="19" spans="1:15" s="5" customFormat="1" ht="30" customHeight="1" x14ac:dyDescent="0.2">
      <c r="A19" s="143"/>
      <c r="B19" s="132"/>
      <c r="C19" s="27"/>
      <c r="D19" s="106"/>
      <c r="E19" s="27"/>
      <c r="F19" s="27"/>
      <c r="G19" s="35"/>
      <c r="H19" s="28"/>
    </row>
    <row r="20" spans="1:15" s="5" customFormat="1" ht="30" customHeight="1" x14ac:dyDescent="0.2">
      <c r="A20" s="143"/>
      <c r="B20" s="133"/>
      <c r="C20" s="27"/>
      <c r="D20" s="27"/>
      <c r="E20" s="27"/>
      <c r="F20" s="27"/>
      <c r="G20" s="35"/>
      <c r="H20" s="28"/>
    </row>
    <row r="21" spans="1:15" s="5" customFormat="1" ht="30" customHeight="1" x14ac:dyDescent="0.2">
      <c r="A21" s="143"/>
      <c r="B21" s="133"/>
      <c r="C21" s="27"/>
      <c r="D21" s="27"/>
      <c r="E21" s="27"/>
      <c r="F21" s="27"/>
      <c r="G21" s="35"/>
      <c r="H21" s="28"/>
    </row>
    <row r="22" spans="1:15" s="5" customFormat="1" ht="30" customHeight="1" x14ac:dyDescent="0.2">
      <c r="A22" s="143"/>
      <c r="B22" s="133"/>
      <c r="C22" s="27"/>
      <c r="D22" s="27"/>
      <c r="E22" s="27"/>
      <c r="F22" s="27"/>
      <c r="G22" s="35"/>
      <c r="H22" s="28"/>
    </row>
    <row r="23" spans="1:15" s="5" customFormat="1" ht="30" customHeight="1" thickBot="1" x14ac:dyDescent="0.25">
      <c r="A23" s="144"/>
      <c r="B23" s="134"/>
      <c r="C23" s="29"/>
      <c r="D23" s="29"/>
      <c r="E23" s="29"/>
      <c r="F23" s="29"/>
      <c r="G23" s="36"/>
      <c r="H23" s="30"/>
    </row>
    <row r="24" spans="1:15" s="5" customFormat="1" ht="30" customHeight="1" thickBot="1" x14ac:dyDescent="0.3">
      <c r="A24" s="31" t="s">
        <v>2</v>
      </c>
      <c r="B24" s="135">
        <f>SUM(B10:B23)</f>
        <v>647355</v>
      </c>
      <c r="C24" s="107">
        <f t="shared" ref="C24:D24" si="0">SUM(C10:C23)</f>
        <v>3000</v>
      </c>
      <c r="D24" s="107">
        <f t="shared" si="0"/>
        <v>110000</v>
      </c>
      <c r="E24" s="107">
        <f>SUM(E10:E23)</f>
        <v>3665600</v>
      </c>
      <c r="F24" s="32"/>
      <c r="G24" s="33"/>
      <c r="H24" s="33"/>
    </row>
    <row r="25" spans="1:15" s="5" customFormat="1" ht="30" customHeight="1" thickBot="1" x14ac:dyDescent="0.3">
      <c r="A25" s="31" t="s">
        <v>78</v>
      </c>
      <c r="B25" s="152">
        <f>SUM(B24:H24)</f>
        <v>4425955</v>
      </c>
      <c r="C25" s="153"/>
      <c r="D25" s="153"/>
      <c r="E25" s="153"/>
      <c r="F25" s="153"/>
      <c r="G25" s="153"/>
      <c r="H25" s="154"/>
    </row>
    <row r="26" spans="1:15" s="5" customFormat="1" ht="15" x14ac:dyDescent="0.2"/>
    <row r="27" spans="1:15" s="5" customFormat="1" ht="15.75" x14ac:dyDescent="0.25">
      <c r="A27" s="4" t="s">
        <v>84</v>
      </c>
      <c r="B27" s="5" t="s">
        <v>70</v>
      </c>
      <c r="G27" s="5" t="s">
        <v>48</v>
      </c>
      <c r="H27" s="42"/>
      <c r="I27" s="42"/>
      <c r="J27"/>
      <c r="K27"/>
      <c r="L27"/>
      <c r="M27"/>
      <c r="N27"/>
      <c r="O27"/>
    </row>
    <row r="28" spans="1:15" s="5" customFormat="1" ht="15" x14ac:dyDescent="0.2">
      <c r="A28" s="40"/>
      <c r="B28" s="5" t="s">
        <v>69</v>
      </c>
      <c r="G28" s="5" t="s">
        <v>43</v>
      </c>
      <c r="I28"/>
      <c r="J28"/>
      <c r="K28"/>
      <c r="L28"/>
      <c r="M28"/>
      <c r="N28"/>
      <c r="O28"/>
    </row>
    <row r="29" spans="1:15" s="5" customFormat="1" ht="34.5" customHeight="1" x14ac:dyDescent="0.2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</row>
    <row r="30" spans="1:15" s="5" customFormat="1" ht="15" x14ac:dyDescent="0.2">
      <c r="A30" s="40"/>
      <c r="I30"/>
      <c r="J30"/>
      <c r="K30"/>
      <c r="L30"/>
      <c r="M30"/>
      <c r="N30"/>
      <c r="O30"/>
    </row>
    <row r="31" spans="1:15" s="5" customFormat="1" ht="15" x14ac:dyDescent="0.2"/>
    <row r="32" spans="1:15" s="5" customFormat="1" ht="15" x14ac:dyDescent="0.2"/>
    <row r="33" s="5" customFormat="1" ht="15" x14ac:dyDescent="0.2"/>
    <row r="34" s="5" customFormat="1" ht="15" x14ac:dyDescent="0.2"/>
    <row r="35" s="5" customFormat="1" ht="15" x14ac:dyDescent="0.2"/>
    <row r="36" s="5" customFormat="1" ht="15" x14ac:dyDescent="0.2"/>
    <row r="37" s="5" customFormat="1" ht="15" x14ac:dyDescent="0.2"/>
    <row r="38" s="5" customFormat="1" ht="15" x14ac:dyDescent="0.2"/>
    <row r="39" s="5" customFormat="1" ht="15" x14ac:dyDescent="0.2"/>
    <row r="40" s="5" customFormat="1" ht="15" x14ac:dyDescent="0.2"/>
    <row r="41" s="5" customFormat="1" ht="15" x14ac:dyDescent="0.2"/>
    <row r="42" s="5" customFormat="1" ht="15" x14ac:dyDescent="0.2"/>
    <row r="43" s="5" customFormat="1" ht="15" x14ac:dyDescent="0.2"/>
    <row r="44" s="5" customFormat="1" ht="15" x14ac:dyDescent="0.2"/>
    <row r="45" s="5" customFormat="1" ht="15" x14ac:dyDescent="0.2"/>
    <row r="46" s="5" customFormat="1" ht="15" x14ac:dyDescent="0.2"/>
    <row r="47" s="5" customFormat="1" ht="15" x14ac:dyDescent="0.2"/>
    <row r="48" s="5" customFormat="1" ht="15" x14ac:dyDescent="0.2"/>
    <row r="49" s="5" customFormat="1" ht="15" x14ac:dyDescent="0.2"/>
    <row r="50" s="5" customFormat="1" ht="15" x14ac:dyDescent="0.2"/>
    <row r="51" s="5" customFormat="1" ht="15" x14ac:dyDescent="0.2"/>
    <row r="52" s="5" customFormat="1" ht="15" x14ac:dyDescent="0.2"/>
    <row r="53" s="5" customFormat="1" ht="15" x14ac:dyDescent="0.2"/>
    <row r="54" s="5" customFormat="1" ht="15" x14ac:dyDescent="0.2"/>
    <row r="55" s="5" customFormat="1" ht="15" x14ac:dyDescent="0.2"/>
    <row r="56" s="5" customFormat="1" ht="15" x14ac:dyDescent="0.2"/>
    <row r="57" s="5" customFormat="1" ht="15" x14ac:dyDescent="0.2"/>
    <row r="58" s="5" customFormat="1" ht="15" x14ac:dyDescent="0.2"/>
    <row r="59" s="5" customFormat="1" ht="15" x14ac:dyDescent="0.2"/>
    <row r="60" s="5" customFormat="1" ht="15" x14ac:dyDescent="0.2"/>
    <row r="61" s="5" customFormat="1" ht="15" x14ac:dyDescent="0.2"/>
    <row r="62" s="5" customFormat="1" ht="15" x14ac:dyDescent="0.2"/>
    <row r="63" s="5" customFormat="1" ht="15" x14ac:dyDescent="0.2"/>
    <row r="64" s="5" customFormat="1" ht="15" x14ac:dyDescent="0.2"/>
    <row r="65" s="5" customFormat="1" ht="15" x14ac:dyDescent="0.2"/>
    <row r="66" s="5" customFormat="1" ht="15" x14ac:dyDescent="0.2"/>
    <row r="67" s="5" customFormat="1" ht="15" x14ac:dyDescent="0.2"/>
    <row r="68" s="5" customFormat="1" ht="15" x14ac:dyDescent="0.2"/>
    <row r="69" s="5" customFormat="1" ht="15" x14ac:dyDescent="0.2"/>
    <row r="70" s="5" customFormat="1" ht="15" x14ac:dyDescent="0.2"/>
    <row r="71" s="5" customFormat="1" ht="15" x14ac:dyDescent="0.2"/>
    <row r="72" s="5" customFormat="1" ht="15" x14ac:dyDescent="0.2"/>
    <row r="73" s="5" customFormat="1" ht="15" x14ac:dyDescent="0.2"/>
    <row r="74" s="5" customFormat="1" ht="15" x14ac:dyDescent="0.2"/>
  </sheetData>
  <mergeCells count="12">
    <mergeCell ref="A29:O29"/>
    <mergeCell ref="A3:H3"/>
    <mergeCell ref="A4:H4"/>
    <mergeCell ref="H8:H9"/>
    <mergeCell ref="B25:H25"/>
    <mergeCell ref="B7:H7"/>
    <mergeCell ref="E8:E9"/>
    <mergeCell ref="F8:F9"/>
    <mergeCell ref="B8:B9"/>
    <mergeCell ref="C8:C9"/>
    <mergeCell ref="D8:D9"/>
    <mergeCell ref="G8:G9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10" zoomScale="70" zoomScaleNormal="70" workbookViewId="0">
      <selection activeCell="A32" sqref="A32"/>
    </sheetView>
  </sheetViews>
  <sheetFormatPr defaultRowHeight="12.75" x14ac:dyDescent="0.2"/>
  <cols>
    <col min="1" max="1" width="39.5703125" customWidth="1"/>
    <col min="2" max="2" width="16.85546875" customWidth="1"/>
    <col min="3" max="3" width="13.140625" customWidth="1"/>
    <col min="4" max="4" width="12.5703125" customWidth="1"/>
    <col min="5" max="5" width="16.28515625" customWidth="1"/>
    <col min="6" max="6" width="11" customWidth="1"/>
    <col min="7" max="7" width="25.42578125" customWidth="1"/>
    <col min="8" max="8" width="13.140625" customWidth="1"/>
    <col min="9" max="9" width="14.85546875" customWidth="1"/>
    <col min="10" max="10" width="13" customWidth="1"/>
    <col min="11" max="11" width="13.42578125" customWidth="1"/>
    <col min="12" max="12" width="16.85546875" customWidth="1"/>
    <col min="13" max="13" width="10.7109375" customWidth="1"/>
    <col min="14" max="14" width="21.85546875" customWidth="1"/>
    <col min="15" max="15" width="16" customWidth="1"/>
  </cols>
  <sheetData>
    <row r="1" spans="1:15" x14ac:dyDescent="0.2">
      <c r="N1" s="41" t="s">
        <v>19</v>
      </c>
    </row>
    <row r="2" spans="1:15" ht="20.25" x14ac:dyDescent="0.3">
      <c r="A2" s="147" t="s">
        <v>82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5.75" x14ac:dyDescent="0.2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3.5" thickBot="1" x14ac:dyDescent="0.25">
      <c r="O4" s="7" t="s">
        <v>1</v>
      </c>
    </row>
    <row r="5" spans="1:15" ht="15.75" thickBot="1" x14ac:dyDescent="0.3">
      <c r="A5" s="8" t="s">
        <v>3</v>
      </c>
      <c r="B5" s="164" t="s">
        <v>56</v>
      </c>
      <c r="C5" s="165"/>
      <c r="D5" s="165"/>
      <c r="E5" s="165"/>
      <c r="F5" s="165"/>
      <c r="G5" s="165"/>
      <c r="H5" s="166"/>
      <c r="I5" s="164" t="s">
        <v>81</v>
      </c>
      <c r="J5" s="165"/>
      <c r="K5" s="165"/>
      <c r="L5" s="165"/>
      <c r="M5" s="165"/>
      <c r="N5" s="165"/>
      <c r="O5" s="166"/>
    </row>
    <row r="6" spans="1:15" ht="15.75" customHeight="1" x14ac:dyDescent="0.2">
      <c r="A6" s="9" t="s">
        <v>27</v>
      </c>
      <c r="B6" s="169" t="s">
        <v>4</v>
      </c>
      <c r="C6" s="162" t="s">
        <v>5</v>
      </c>
      <c r="D6" s="162" t="s">
        <v>6</v>
      </c>
      <c r="E6" s="158" t="s">
        <v>7</v>
      </c>
      <c r="F6" s="158" t="s">
        <v>0</v>
      </c>
      <c r="G6" s="158" t="s">
        <v>21</v>
      </c>
      <c r="H6" s="150" t="s">
        <v>22</v>
      </c>
      <c r="I6" s="169" t="s">
        <v>4</v>
      </c>
      <c r="J6" s="167" t="s">
        <v>5</v>
      </c>
      <c r="K6" s="167" t="s">
        <v>6</v>
      </c>
      <c r="L6" s="158" t="s">
        <v>7</v>
      </c>
      <c r="M6" s="158" t="s">
        <v>0</v>
      </c>
      <c r="N6" s="158" t="s">
        <v>21</v>
      </c>
      <c r="O6" s="150" t="s">
        <v>22</v>
      </c>
    </row>
    <row r="7" spans="1:15" ht="63.75" customHeight="1" thickBot="1" x14ac:dyDescent="0.3">
      <c r="A7" s="10" t="s">
        <v>26</v>
      </c>
      <c r="B7" s="170"/>
      <c r="C7" s="163"/>
      <c r="D7" s="163"/>
      <c r="E7" s="159"/>
      <c r="F7" s="159"/>
      <c r="G7" s="159"/>
      <c r="H7" s="151"/>
      <c r="I7" s="170"/>
      <c r="J7" s="168"/>
      <c r="K7" s="168"/>
      <c r="L7" s="159"/>
      <c r="M7" s="159"/>
      <c r="N7" s="159"/>
      <c r="O7" s="151"/>
    </row>
    <row r="8" spans="1:15" ht="24.95" customHeight="1" x14ac:dyDescent="0.3">
      <c r="A8" s="19" t="s">
        <v>91</v>
      </c>
      <c r="B8" s="114"/>
      <c r="C8" s="116"/>
      <c r="D8" s="116"/>
      <c r="E8" s="116">
        <v>3456379</v>
      </c>
      <c r="F8" s="116"/>
      <c r="G8" s="120"/>
      <c r="H8" s="121"/>
      <c r="I8" s="115"/>
      <c r="J8" s="116"/>
      <c r="K8" s="116"/>
      <c r="L8" s="116">
        <v>3456379</v>
      </c>
      <c r="M8" s="13"/>
      <c r="N8" s="39"/>
      <c r="O8" s="14"/>
    </row>
    <row r="9" spans="1:15" ht="24.95" customHeight="1" x14ac:dyDescent="0.3">
      <c r="A9" s="20" t="s">
        <v>93</v>
      </c>
      <c r="B9" s="117"/>
      <c r="C9" s="118"/>
      <c r="D9" s="118"/>
      <c r="E9" s="118">
        <v>94395</v>
      </c>
      <c r="F9" s="118"/>
      <c r="G9" s="122"/>
      <c r="H9" s="123"/>
      <c r="I9" s="119"/>
      <c r="J9" s="118"/>
      <c r="K9" s="118"/>
      <c r="L9" s="118">
        <v>94395</v>
      </c>
      <c r="M9" s="1"/>
      <c r="N9" s="37"/>
      <c r="O9" s="3"/>
    </row>
    <row r="10" spans="1:15" ht="24.95" customHeight="1" x14ac:dyDescent="0.3">
      <c r="A10" s="20" t="s">
        <v>92</v>
      </c>
      <c r="B10" s="117"/>
      <c r="C10" s="118"/>
      <c r="D10" s="118"/>
      <c r="E10" s="118">
        <v>73080</v>
      </c>
      <c r="F10" s="118"/>
      <c r="G10" s="122"/>
      <c r="H10" s="123"/>
      <c r="I10" s="119"/>
      <c r="J10" s="118"/>
      <c r="K10" s="118"/>
      <c r="L10" s="118">
        <v>73080</v>
      </c>
      <c r="M10" s="1"/>
      <c r="N10" s="37"/>
      <c r="O10" s="3"/>
    </row>
    <row r="11" spans="1:15" ht="24.95" customHeight="1" x14ac:dyDescent="0.3">
      <c r="A11" s="20" t="s">
        <v>80</v>
      </c>
      <c r="B11" s="117"/>
      <c r="C11" s="118"/>
      <c r="D11" s="118">
        <v>101500</v>
      </c>
      <c r="E11" s="118"/>
      <c r="F11" s="118"/>
      <c r="G11" s="122"/>
      <c r="H11" s="123"/>
      <c r="I11" s="119"/>
      <c r="J11" s="118"/>
      <c r="K11" s="118">
        <v>101500</v>
      </c>
      <c r="L11" s="118"/>
      <c r="M11" s="1"/>
      <c r="N11" s="37"/>
      <c r="O11" s="3"/>
    </row>
    <row r="12" spans="1:15" ht="24.95" customHeight="1" x14ac:dyDescent="0.3">
      <c r="A12" s="20" t="s">
        <v>58</v>
      </c>
      <c r="B12" s="117">
        <v>657066</v>
      </c>
      <c r="C12" s="118"/>
      <c r="D12" s="118"/>
      <c r="E12" s="118"/>
      <c r="F12" s="118"/>
      <c r="G12" s="122"/>
      <c r="H12" s="123"/>
      <c r="I12" s="119">
        <v>658360</v>
      </c>
      <c r="J12" s="118"/>
      <c r="K12" s="118"/>
      <c r="L12" s="118"/>
      <c r="M12" s="1"/>
      <c r="N12" s="37"/>
      <c r="O12" s="3"/>
    </row>
    <row r="13" spans="1:15" ht="24.95" customHeight="1" x14ac:dyDescent="0.3">
      <c r="A13" s="20" t="s">
        <v>59</v>
      </c>
      <c r="B13" s="117"/>
      <c r="C13" s="118">
        <v>3045</v>
      </c>
      <c r="D13" s="118">
        <v>10150</v>
      </c>
      <c r="E13" s="118">
        <v>96730</v>
      </c>
      <c r="F13" s="118"/>
      <c r="G13" s="122"/>
      <c r="H13" s="123"/>
      <c r="I13" s="119"/>
      <c r="J13" s="118">
        <v>3045</v>
      </c>
      <c r="K13" s="118">
        <v>10150</v>
      </c>
      <c r="L13" s="118">
        <v>96730</v>
      </c>
      <c r="M13" s="1"/>
      <c r="N13" s="37"/>
      <c r="O13" s="3"/>
    </row>
    <row r="14" spans="1:15" ht="24.95" customHeight="1" x14ac:dyDescent="0.3">
      <c r="A14" s="20"/>
      <c r="B14" s="117"/>
      <c r="C14" s="118"/>
      <c r="D14" s="118"/>
      <c r="E14" s="118"/>
      <c r="F14" s="118"/>
      <c r="G14" s="122"/>
      <c r="H14" s="123"/>
      <c r="I14" s="119"/>
      <c r="J14" s="118"/>
      <c r="K14" s="118"/>
      <c r="L14" s="118"/>
      <c r="M14" s="1"/>
      <c r="N14" s="37"/>
      <c r="O14" s="3"/>
    </row>
    <row r="15" spans="1:15" ht="24.95" customHeight="1" x14ac:dyDescent="0.2">
      <c r="A15" s="109"/>
      <c r="B15" s="2"/>
      <c r="C15" s="1"/>
      <c r="D15" s="1"/>
      <c r="E15" s="1"/>
      <c r="F15" s="1"/>
      <c r="G15" s="37"/>
      <c r="H15" s="3"/>
      <c r="I15" s="21"/>
      <c r="J15" s="1"/>
      <c r="K15" s="1"/>
      <c r="L15" s="1"/>
      <c r="M15" s="1"/>
      <c r="N15" s="37"/>
      <c r="O15" s="3"/>
    </row>
    <row r="16" spans="1:15" ht="24.95" customHeight="1" x14ac:dyDescent="0.2">
      <c r="A16" s="12"/>
      <c r="B16" s="2"/>
      <c r="C16" s="1"/>
      <c r="D16" s="1"/>
      <c r="E16" s="1"/>
      <c r="F16" s="1"/>
      <c r="G16" s="37"/>
      <c r="H16" s="3"/>
      <c r="I16" s="21"/>
      <c r="J16" s="1"/>
      <c r="K16" s="1"/>
      <c r="L16" s="1"/>
      <c r="M16" s="1"/>
      <c r="N16" s="37"/>
      <c r="O16" s="3"/>
    </row>
    <row r="17" spans="1:15" ht="24.95" customHeight="1" x14ac:dyDescent="0.2">
      <c r="A17" s="12"/>
      <c r="B17" s="2"/>
      <c r="C17" s="1"/>
      <c r="D17" s="1"/>
      <c r="E17" s="1"/>
      <c r="F17" s="1"/>
      <c r="G17" s="37"/>
      <c r="H17" s="3"/>
      <c r="I17" s="21"/>
      <c r="J17" s="1"/>
      <c r="K17" s="1"/>
      <c r="L17" s="1"/>
      <c r="M17" s="1"/>
      <c r="N17" s="37"/>
      <c r="O17" s="3"/>
    </row>
    <row r="18" spans="1:15" ht="24.95" customHeight="1" x14ac:dyDescent="0.2">
      <c r="A18" s="12"/>
      <c r="B18" s="2"/>
      <c r="C18" s="1"/>
      <c r="D18" s="1"/>
      <c r="E18" s="1"/>
      <c r="F18" s="1"/>
      <c r="G18" s="37"/>
      <c r="H18" s="3"/>
      <c r="I18" s="21"/>
      <c r="J18" s="1"/>
      <c r="K18" s="1"/>
      <c r="L18" s="1"/>
      <c r="M18" s="1"/>
      <c r="N18" s="37"/>
      <c r="O18" s="3"/>
    </row>
    <row r="19" spans="1:15" ht="24.95" customHeight="1" x14ac:dyDescent="0.2">
      <c r="A19" s="12"/>
      <c r="B19" s="2"/>
      <c r="C19" s="1"/>
      <c r="D19" s="1"/>
      <c r="E19" s="1"/>
      <c r="F19" s="1"/>
      <c r="G19" s="37"/>
      <c r="H19" s="3"/>
      <c r="I19" s="21"/>
      <c r="J19" s="1"/>
      <c r="K19" s="1"/>
      <c r="L19" s="1"/>
      <c r="M19" s="1"/>
      <c r="N19" s="37"/>
      <c r="O19" s="3"/>
    </row>
    <row r="20" spans="1:15" ht="24.95" customHeight="1" x14ac:dyDescent="0.2">
      <c r="A20" s="12"/>
      <c r="B20" s="2"/>
      <c r="C20" s="1"/>
      <c r="D20" s="1"/>
      <c r="E20" s="1"/>
      <c r="F20" s="1"/>
      <c r="G20" s="37"/>
      <c r="H20" s="3"/>
      <c r="I20" s="21"/>
      <c r="J20" s="1"/>
      <c r="K20" s="1"/>
      <c r="L20" s="1"/>
      <c r="M20" s="1"/>
      <c r="N20" s="37"/>
      <c r="O20" s="3"/>
    </row>
    <row r="21" spans="1:15" ht="24.95" customHeight="1" x14ac:dyDescent="0.2">
      <c r="A21" s="12"/>
      <c r="B21" s="2"/>
      <c r="C21" s="1"/>
      <c r="D21" s="1"/>
      <c r="E21" s="1"/>
      <c r="F21" s="1"/>
      <c r="G21" s="37"/>
      <c r="H21" s="3"/>
      <c r="I21" s="21"/>
      <c r="J21" s="1"/>
      <c r="K21" s="1"/>
      <c r="L21" s="1"/>
      <c r="M21" s="1"/>
      <c r="N21" s="37"/>
      <c r="O21" s="3"/>
    </row>
    <row r="22" spans="1:15" ht="24.95" customHeight="1" x14ac:dyDescent="0.2">
      <c r="A22" s="12"/>
      <c r="B22" s="2"/>
      <c r="C22" s="1"/>
      <c r="D22" s="1"/>
      <c r="E22" s="1"/>
      <c r="F22" s="1"/>
      <c r="G22" s="37"/>
      <c r="H22" s="3"/>
      <c r="I22" s="21"/>
      <c r="J22" s="1"/>
      <c r="K22" s="1"/>
      <c r="L22" s="1"/>
      <c r="M22" s="1"/>
      <c r="N22" s="37"/>
      <c r="O22" s="3"/>
    </row>
    <row r="23" spans="1:15" ht="24.95" customHeight="1" x14ac:dyDescent="0.2">
      <c r="A23" s="12"/>
      <c r="B23" s="2"/>
      <c r="C23" s="1"/>
      <c r="D23" s="1"/>
      <c r="E23" s="1"/>
      <c r="F23" s="1"/>
      <c r="G23" s="37"/>
      <c r="H23" s="3"/>
      <c r="I23" s="21"/>
      <c r="J23" s="1"/>
      <c r="K23" s="1"/>
      <c r="L23" s="1"/>
      <c r="M23" s="1"/>
      <c r="N23" s="37"/>
      <c r="O23" s="3"/>
    </row>
    <row r="24" spans="1:15" ht="24.95" customHeight="1" x14ac:dyDescent="0.2">
      <c r="A24" s="12"/>
      <c r="B24" s="2"/>
      <c r="C24" s="1"/>
      <c r="D24" s="1"/>
      <c r="E24" s="1"/>
      <c r="F24" s="1"/>
      <c r="G24" s="37"/>
      <c r="H24" s="3"/>
      <c r="I24" s="21"/>
      <c r="J24" s="1"/>
      <c r="K24" s="1"/>
      <c r="L24" s="1"/>
      <c r="M24" s="1"/>
      <c r="N24" s="37"/>
      <c r="O24" s="3"/>
    </row>
    <row r="25" spans="1:15" ht="24.95" customHeight="1" x14ac:dyDescent="0.2">
      <c r="A25" s="11"/>
      <c r="B25" s="2"/>
      <c r="C25" s="1"/>
      <c r="D25" s="1"/>
      <c r="E25" s="1"/>
      <c r="F25" s="1"/>
      <c r="G25" s="37"/>
      <c r="H25" s="3"/>
      <c r="I25" s="21"/>
      <c r="J25" s="1"/>
      <c r="K25" s="1"/>
      <c r="L25" s="1"/>
      <c r="M25" s="1"/>
      <c r="N25" s="37"/>
      <c r="O25" s="3"/>
    </row>
    <row r="26" spans="1:15" ht="24.95" customHeight="1" x14ac:dyDescent="0.2">
      <c r="A26" s="12"/>
      <c r="B26" s="2"/>
      <c r="C26" s="1"/>
      <c r="D26" s="1"/>
      <c r="E26" s="1"/>
      <c r="F26" s="1"/>
      <c r="G26" s="37"/>
      <c r="H26" s="3"/>
      <c r="I26" s="21"/>
      <c r="J26" s="1"/>
      <c r="K26" s="1"/>
      <c r="L26" s="1"/>
      <c r="M26" s="1"/>
      <c r="N26" s="37"/>
      <c r="O26" s="3"/>
    </row>
    <row r="27" spans="1:15" ht="24.95" customHeight="1" x14ac:dyDescent="0.2">
      <c r="A27" s="12"/>
      <c r="B27" s="2"/>
      <c r="C27" s="1"/>
      <c r="D27" s="1"/>
      <c r="E27" s="1"/>
      <c r="F27" s="1"/>
      <c r="G27" s="37"/>
      <c r="H27" s="3"/>
      <c r="I27" s="21"/>
      <c r="J27" s="1"/>
      <c r="K27" s="1"/>
      <c r="L27" s="1"/>
      <c r="M27" s="1"/>
      <c r="N27" s="37"/>
      <c r="O27" s="3"/>
    </row>
    <row r="28" spans="1:15" ht="24.95" customHeight="1" thickBot="1" x14ac:dyDescent="0.25">
      <c r="A28" s="18"/>
      <c r="B28" s="15"/>
      <c r="C28" s="16"/>
      <c r="D28" s="16"/>
      <c r="E28" s="16"/>
      <c r="F28" s="16"/>
      <c r="G28" s="38"/>
      <c r="H28" s="17"/>
      <c r="I28" s="22"/>
      <c r="J28" s="16"/>
      <c r="K28" s="16"/>
      <c r="L28" s="16"/>
      <c r="M28" s="16"/>
      <c r="N28" s="38"/>
      <c r="O28" s="17"/>
    </row>
    <row r="29" spans="1:15" ht="24.95" customHeight="1" thickBot="1" x14ac:dyDescent="0.35">
      <c r="A29" s="125" t="s">
        <v>2</v>
      </c>
      <c r="B29" s="124">
        <f>SUM(B8:B28)</f>
        <v>657066</v>
      </c>
      <c r="C29" s="124">
        <f t="shared" ref="C29:O29" si="0">SUM(C8:C28)</f>
        <v>3045</v>
      </c>
      <c r="D29" s="124">
        <f t="shared" si="0"/>
        <v>111650</v>
      </c>
      <c r="E29" s="124">
        <f t="shared" si="0"/>
        <v>3720584</v>
      </c>
      <c r="F29" s="124">
        <f t="shared" si="0"/>
        <v>0</v>
      </c>
      <c r="G29" s="124">
        <f t="shared" si="0"/>
        <v>0</v>
      </c>
      <c r="H29" s="124">
        <f t="shared" si="0"/>
        <v>0</v>
      </c>
      <c r="I29" s="124">
        <f t="shared" si="0"/>
        <v>658360</v>
      </c>
      <c r="J29" s="124">
        <f t="shared" si="0"/>
        <v>3045</v>
      </c>
      <c r="K29" s="124">
        <f t="shared" si="0"/>
        <v>111650</v>
      </c>
      <c r="L29" s="124">
        <f t="shared" si="0"/>
        <v>3720584</v>
      </c>
      <c r="M29" s="124">
        <f t="shared" si="0"/>
        <v>0</v>
      </c>
      <c r="N29" s="124">
        <f t="shared" si="0"/>
        <v>0</v>
      </c>
      <c r="O29" s="124">
        <f t="shared" si="0"/>
        <v>0</v>
      </c>
    </row>
    <row r="30" spans="1:15" ht="40.5" customHeight="1" thickBot="1" x14ac:dyDescent="0.35">
      <c r="A30" s="126" t="s">
        <v>83</v>
      </c>
      <c r="B30" s="171">
        <f>SUM(B29:H29)</f>
        <v>4492345</v>
      </c>
      <c r="C30" s="172"/>
      <c r="D30" s="172"/>
      <c r="E30" s="172"/>
      <c r="F30" s="172"/>
      <c r="G30" s="172"/>
      <c r="H30" s="173"/>
      <c r="I30" s="171">
        <f>SUM(I29:O29)</f>
        <v>4493639</v>
      </c>
      <c r="J30" s="172"/>
      <c r="K30" s="172"/>
      <c r="L30" s="172"/>
      <c r="M30" s="172"/>
      <c r="N30" s="172"/>
      <c r="O30" s="173"/>
    </row>
    <row r="32" spans="1:15" ht="15.75" x14ac:dyDescent="0.25">
      <c r="A32" s="4" t="s">
        <v>84</v>
      </c>
      <c r="B32" s="5" t="s">
        <v>70</v>
      </c>
      <c r="C32" s="5"/>
      <c r="D32" s="5"/>
      <c r="E32" s="5"/>
      <c r="F32" s="5"/>
      <c r="G32" s="42"/>
      <c r="H32" s="42"/>
      <c r="I32" s="42"/>
      <c r="N32" t="s">
        <v>48</v>
      </c>
    </row>
    <row r="33" spans="1:15" ht="15" x14ac:dyDescent="0.2">
      <c r="A33" s="40"/>
      <c r="B33" s="5" t="s">
        <v>69</v>
      </c>
      <c r="C33" s="5"/>
      <c r="D33" s="5"/>
      <c r="E33" s="5"/>
      <c r="F33" s="5"/>
      <c r="G33" s="5"/>
      <c r="H33" s="5"/>
      <c r="N33" t="s">
        <v>43</v>
      </c>
    </row>
    <row r="34" spans="1:15" ht="33.75" customHeight="1" x14ac:dyDescent="0.2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</row>
    <row r="35" spans="1:15" ht="15" x14ac:dyDescent="0.2">
      <c r="A35" s="40"/>
      <c r="B35" s="5"/>
      <c r="C35" s="5"/>
      <c r="D35" s="5"/>
      <c r="E35" s="5"/>
      <c r="F35" s="5"/>
      <c r="G35" s="5"/>
      <c r="H35" s="5"/>
    </row>
  </sheetData>
  <mergeCells count="21">
    <mergeCell ref="A34:O34"/>
    <mergeCell ref="B6:B7"/>
    <mergeCell ref="L6:L7"/>
    <mergeCell ref="C6:C7"/>
    <mergeCell ref="D6:D7"/>
    <mergeCell ref="G6:G7"/>
    <mergeCell ref="I30:O30"/>
    <mergeCell ref="H6:H7"/>
    <mergeCell ref="N6:N7"/>
    <mergeCell ref="O6:O7"/>
    <mergeCell ref="M6:M7"/>
    <mergeCell ref="F6:F7"/>
    <mergeCell ref="B30:H30"/>
    <mergeCell ref="K6:K7"/>
    <mergeCell ref="A2:O2"/>
    <mergeCell ref="A3:O3"/>
    <mergeCell ref="I5:O5"/>
    <mergeCell ref="B5:H5"/>
    <mergeCell ref="J6:J7"/>
    <mergeCell ref="E6:E7"/>
    <mergeCell ref="I6:I7"/>
  </mergeCells>
  <phoneticPr fontId="0" type="noConversion"/>
  <pageMargins left="0.27" right="0.17" top="0.15748031496062992" bottom="0.98425196850393704" header="0.35433070866141736" footer="0.27559055118110237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A4" zoomScale="85" zoomScaleNormal="85" workbookViewId="0">
      <selection activeCell="B59" sqref="B59"/>
    </sheetView>
  </sheetViews>
  <sheetFormatPr defaultColWidth="9.140625" defaultRowHeight="14.25" x14ac:dyDescent="0.2"/>
  <cols>
    <col min="1" max="1" width="12" style="100" customWidth="1"/>
    <col min="2" max="2" width="29" style="101" customWidth="1"/>
    <col min="3" max="3" width="20" style="47" customWidth="1"/>
    <col min="4" max="4" width="16.7109375" style="52" customWidth="1"/>
    <col min="5" max="12" width="16.7109375" style="47" customWidth="1"/>
    <col min="13" max="13" width="16.7109375" style="47" hidden="1" customWidth="1"/>
    <col min="14" max="14" width="16.42578125" style="47" hidden="1" customWidth="1"/>
    <col min="15" max="15" width="10.42578125" style="47" customWidth="1"/>
    <col min="16" max="16384" width="9.140625" style="47"/>
  </cols>
  <sheetData>
    <row r="1" spans="1:15" ht="24.75" customHeight="1" x14ac:dyDescent="0.25">
      <c r="A1" s="176" t="s">
        <v>38</v>
      </c>
      <c r="B1" s="177"/>
      <c r="C1" s="177"/>
      <c r="D1" s="177"/>
      <c r="E1" s="177"/>
      <c r="F1" s="177"/>
      <c r="G1" s="177"/>
      <c r="H1" s="177"/>
      <c r="I1" s="177"/>
      <c r="J1" s="177"/>
      <c r="K1" s="46" t="s">
        <v>20</v>
      </c>
      <c r="M1" s="45"/>
      <c r="N1" s="45"/>
      <c r="O1" s="45"/>
    </row>
    <row r="2" spans="1:15" ht="20.2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0.2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8" customHeight="1" x14ac:dyDescent="0.25">
      <c r="A4" s="48" t="s">
        <v>41</v>
      </c>
      <c r="B4" s="49"/>
      <c r="C4" s="49"/>
      <c r="D4" s="50"/>
    </row>
    <row r="5" spans="1:15" ht="15" customHeight="1" x14ac:dyDescent="0.2">
      <c r="A5" s="51" t="s">
        <v>42</v>
      </c>
      <c r="B5" s="47"/>
    </row>
    <row r="6" spans="1:15" ht="16.5" customHeight="1" x14ac:dyDescent="0.25">
      <c r="A6" s="43"/>
      <c r="B6" s="47"/>
    </row>
    <row r="7" spans="1:15" ht="38.25" customHeight="1" thickBot="1" x14ac:dyDescent="0.25">
      <c r="A7" s="53" t="s">
        <v>8</v>
      </c>
      <c r="B7" s="54"/>
      <c r="C7" s="55"/>
      <c r="D7" s="56" t="s">
        <v>67</v>
      </c>
      <c r="E7" s="56" t="s">
        <v>49</v>
      </c>
      <c r="F7" s="56" t="s">
        <v>68</v>
      </c>
    </row>
    <row r="8" spans="1:15" ht="8.25" customHeight="1" thickTop="1" x14ac:dyDescent="0.2">
      <c r="A8" s="57"/>
      <c r="B8" s="58"/>
      <c r="C8" s="59"/>
      <c r="D8" s="60"/>
      <c r="E8" s="61"/>
      <c r="F8" s="61"/>
    </row>
    <row r="9" spans="1:15" ht="15" x14ac:dyDescent="0.2">
      <c r="A9" s="174" t="s">
        <v>47</v>
      </c>
      <c r="B9" s="174"/>
      <c r="C9" s="174"/>
      <c r="D9" s="127">
        <v>647355</v>
      </c>
      <c r="E9" s="127">
        <v>657066</v>
      </c>
      <c r="F9" s="127">
        <v>658360</v>
      </c>
    </row>
    <row r="10" spans="1:15" ht="32.25" customHeight="1" x14ac:dyDescent="0.2">
      <c r="A10" s="175" t="s">
        <v>23</v>
      </c>
      <c r="B10" s="175"/>
      <c r="C10" s="175"/>
      <c r="D10" s="127">
        <f>E50</f>
        <v>0</v>
      </c>
      <c r="E10" s="127"/>
      <c r="F10" s="127"/>
    </row>
    <row r="11" spans="1:15" ht="15" x14ac:dyDescent="0.2">
      <c r="A11" s="174" t="s">
        <v>55</v>
      </c>
      <c r="B11" s="174"/>
      <c r="C11" s="174"/>
      <c r="D11" s="127">
        <v>100000</v>
      </c>
      <c r="E11" s="127">
        <v>101500</v>
      </c>
      <c r="F11" s="127">
        <v>101500</v>
      </c>
    </row>
    <row r="12" spans="1:15" ht="15" x14ac:dyDescent="0.2">
      <c r="A12" s="174" t="s">
        <v>46</v>
      </c>
      <c r="B12" s="174"/>
      <c r="C12" s="174"/>
      <c r="D12" s="127">
        <v>3310300</v>
      </c>
      <c r="E12" s="127">
        <v>3359954</v>
      </c>
      <c r="F12" s="127">
        <v>3359954</v>
      </c>
    </row>
    <row r="13" spans="1:15" ht="15" x14ac:dyDescent="0.2">
      <c r="A13" s="174" t="s">
        <v>76</v>
      </c>
      <c r="B13" s="174"/>
      <c r="C13" s="174"/>
      <c r="D13" s="127">
        <v>165000</v>
      </c>
      <c r="E13" s="127">
        <v>167475</v>
      </c>
      <c r="F13" s="127">
        <v>167475</v>
      </c>
    </row>
    <row r="14" spans="1:15" ht="31.5" customHeight="1" x14ac:dyDescent="0.2">
      <c r="A14" s="175" t="s">
        <v>72</v>
      </c>
      <c r="B14" s="175"/>
      <c r="C14" s="175"/>
      <c r="D14" s="127">
        <v>95000</v>
      </c>
      <c r="E14" s="127">
        <v>96425</v>
      </c>
      <c r="F14" s="127">
        <v>96425</v>
      </c>
    </row>
    <row r="15" spans="1:15" ht="15" x14ac:dyDescent="0.2">
      <c r="A15" s="174" t="s">
        <v>57</v>
      </c>
      <c r="B15" s="174"/>
      <c r="C15" s="174"/>
      <c r="D15" s="127">
        <v>108300</v>
      </c>
      <c r="E15" s="127">
        <v>109925</v>
      </c>
      <c r="F15" s="127">
        <v>109925</v>
      </c>
    </row>
    <row r="16" spans="1:15" ht="6.75" customHeight="1" x14ac:dyDescent="0.25">
      <c r="A16" s="62"/>
      <c r="B16" s="63"/>
      <c r="C16" s="64"/>
      <c r="D16" s="128"/>
      <c r="E16" s="128"/>
      <c r="F16" s="128"/>
    </row>
    <row r="17" spans="1:14" ht="15.75" thickBot="1" x14ac:dyDescent="0.3">
      <c r="A17" s="65" t="s">
        <v>9</v>
      </c>
      <c r="B17" s="66"/>
      <c r="C17" s="67"/>
      <c r="D17" s="129">
        <f>SUM(D9:D15)</f>
        <v>4425955</v>
      </c>
      <c r="E17" s="129">
        <f t="shared" ref="E17:F17" si="0">SUM(E9:E15)</f>
        <v>4492345</v>
      </c>
      <c r="F17" s="129">
        <f t="shared" si="0"/>
        <v>4493639</v>
      </c>
    </row>
    <row r="18" spans="1:14" ht="15.75" thickTop="1" x14ac:dyDescent="0.25">
      <c r="A18" s="103" t="s">
        <v>10</v>
      </c>
      <c r="B18" s="68"/>
      <c r="D18" s="69"/>
      <c r="E18" s="70"/>
    </row>
    <row r="19" spans="1:14" ht="15" x14ac:dyDescent="0.25">
      <c r="A19" s="104" t="s">
        <v>11</v>
      </c>
      <c r="B19" s="71"/>
      <c r="C19" s="71"/>
      <c r="D19" s="71"/>
      <c r="E19" s="72"/>
      <c r="F19" s="71"/>
      <c r="G19" s="71"/>
      <c r="H19" s="71"/>
      <c r="I19" s="71"/>
      <c r="J19" s="71"/>
    </row>
    <row r="20" spans="1:14" ht="15" x14ac:dyDescent="0.25">
      <c r="A20" s="105" t="s">
        <v>12</v>
      </c>
      <c r="B20" s="43"/>
      <c r="D20" s="70"/>
      <c r="E20" s="73"/>
    </row>
    <row r="21" spans="1:14" ht="15" x14ac:dyDescent="0.25">
      <c r="A21" s="74"/>
      <c r="B21" s="74"/>
      <c r="C21" s="74"/>
      <c r="D21" s="75"/>
      <c r="E21" s="74"/>
      <c r="F21" s="74"/>
      <c r="G21" s="74"/>
      <c r="H21" s="74"/>
      <c r="I21" s="74"/>
      <c r="J21" s="74"/>
      <c r="K21" s="74"/>
      <c r="L21" s="76" t="s">
        <v>1</v>
      </c>
    </row>
    <row r="22" spans="1:14" ht="8.25" customHeight="1" x14ac:dyDescent="0.25">
      <c r="A22" s="77"/>
      <c r="B22" s="77"/>
      <c r="C22" s="77"/>
      <c r="D22" s="78"/>
      <c r="E22" s="78"/>
      <c r="F22" s="78"/>
      <c r="G22" s="78"/>
      <c r="H22" s="78"/>
      <c r="I22" s="78"/>
      <c r="J22" s="78"/>
    </row>
    <row r="23" spans="1:14" ht="9.75" customHeight="1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78"/>
    </row>
    <row r="24" spans="1:14" s="52" customFormat="1" ht="60" x14ac:dyDescent="0.25">
      <c r="A24" s="79" t="s">
        <v>28</v>
      </c>
      <c r="B24" s="79" t="s">
        <v>13</v>
      </c>
      <c r="C24" s="80" t="s">
        <v>65</v>
      </c>
      <c r="D24" s="80" t="s">
        <v>75</v>
      </c>
      <c r="E24" s="80" t="s">
        <v>5</v>
      </c>
      <c r="F24" s="80" t="s">
        <v>6</v>
      </c>
      <c r="G24" s="80" t="s">
        <v>74</v>
      </c>
      <c r="H24" s="80" t="s">
        <v>73</v>
      </c>
      <c r="I24" s="80" t="s">
        <v>64</v>
      </c>
      <c r="J24" s="80" t="s">
        <v>22</v>
      </c>
      <c r="K24" s="102" t="s">
        <v>50</v>
      </c>
      <c r="L24" s="102" t="s">
        <v>66</v>
      </c>
      <c r="M24" s="81" t="s">
        <v>14</v>
      </c>
      <c r="N24" s="81" t="s">
        <v>15</v>
      </c>
    </row>
    <row r="25" spans="1:14" ht="14.25" customHeight="1" x14ac:dyDescent="0.25">
      <c r="A25" s="82">
        <v>31</v>
      </c>
      <c r="B25" s="82" t="s">
        <v>29</v>
      </c>
      <c r="C25" s="83">
        <f>SUM(C27:C30)</f>
        <v>3298000</v>
      </c>
      <c r="D25" s="83">
        <f t="shared" ref="D25:J25" si="1">SUM(D27:D30)</f>
        <v>0</v>
      </c>
      <c r="E25" s="83">
        <f t="shared" si="1"/>
        <v>0</v>
      </c>
      <c r="F25" s="83">
        <f t="shared" si="1"/>
        <v>0</v>
      </c>
      <c r="G25" s="83">
        <f t="shared" si="1"/>
        <v>3164000</v>
      </c>
      <c r="H25" s="83"/>
      <c r="I25" s="83">
        <f t="shared" si="1"/>
        <v>72000</v>
      </c>
      <c r="J25" s="83">
        <f t="shared" si="1"/>
        <v>0</v>
      </c>
      <c r="K25" s="83">
        <f>C25*1.5%+C25</f>
        <v>3347470</v>
      </c>
      <c r="L25" s="83">
        <f>C25*1.5%+C25</f>
        <v>3347470</v>
      </c>
      <c r="M25" s="84">
        <f>SUM(M26:M33)</f>
        <v>0</v>
      </c>
      <c r="N25" s="84">
        <f>SUM(N26:N33)</f>
        <v>0</v>
      </c>
    </row>
    <row r="26" spans="1:14" ht="14.25" customHeight="1" x14ac:dyDescent="0.2">
      <c r="A26" s="85">
        <v>311</v>
      </c>
      <c r="B26" s="86" t="s">
        <v>30</v>
      </c>
      <c r="C26" s="87"/>
      <c r="D26" s="87"/>
      <c r="E26" s="87"/>
      <c r="F26" s="87"/>
      <c r="G26" s="87"/>
      <c r="H26" s="87"/>
      <c r="I26" s="87"/>
      <c r="J26" s="87"/>
      <c r="K26" s="95">
        <f t="shared" ref="K26:K31" si="2">C26*1.02</f>
        <v>0</v>
      </c>
      <c r="L26" s="95"/>
      <c r="M26" s="47">
        <v>0</v>
      </c>
      <c r="N26" s="47">
        <v>0</v>
      </c>
    </row>
    <row r="27" spans="1:14" ht="14.25" customHeight="1" x14ac:dyDescent="0.2">
      <c r="A27" s="85">
        <v>3111</v>
      </c>
      <c r="B27" s="88" t="s">
        <v>31</v>
      </c>
      <c r="C27" s="87">
        <f>SUM(D27:J27)</f>
        <v>2734000</v>
      </c>
      <c r="D27" s="87"/>
      <c r="E27" s="87"/>
      <c r="F27" s="87"/>
      <c r="G27" s="87">
        <v>2600000</v>
      </c>
      <c r="H27" s="87">
        <v>62000</v>
      </c>
      <c r="I27" s="87">
        <v>72000</v>
      </c>
      <c r="J27" s="87"/>
      <c r="K27" s="95"/>
      <c r="L27" s="95"/>
      <c r="M27" s="47">
        <v>0</v>
      </c>
      <c r="N27" s="47">
        <v>0</v>
      </c>
    </row>
    <row r="28" spans="1:14" ht="14.25" customHeight="1" x14ac:dyDescent="0.2">
      <c r="A28" s="85">
        <v>3121</v>
      </c>
      <c r="B28" s="86" t="s">
        <v>32</v>
      </c>
      <c r="C28" s="87">
        <f t="shared" ref="C28:C30" si="3">SUM(D28:J28)</f>
        <v>135000</v>
      </c>
      <c r="D28" s="87"/>
      <c r="E28" s="87"/>
      <c r="F28" s="87"/>
      <c r="G28" s="87">
        <v>135000</v>
      </c>
      <c r="H28" s="87"/>
      <c r="I28" s="87"/>
      <c r="J28" s="87"/>
      <c r="K28" s="95"/>
      <c r="L28" s="95"/>
      <c r="M28" s="47">
        <v>0</v>
      </c>
      <c r="N28" s="47">
        <v>0</v>
      </c>
    </row>
    <row r="29" spans="1:14" ht="14.25" customHeight="1" x14ac:dyDescent="0.2">
      <c r="A29" s="85">
        <v>3132</v>
      </c>
      <c r="B29" s="86" t="s">
        <v>33</v>
      </c>
      <c r="C29" s="87">
        <f t="shared" si="3"/>
        <v>429000</v>
      </c>
      <c r="D29" s="87"/>
      <c r="E29" s="87"/>
      <c r="F29" s="87"/>
      <c r="G29" s="87">
        <v>429000</v>
      </c>
      <c r="H29" s="87"/>
      <c r="I29" s="87"/>
      <c r="J29" s="87"/>
      <c r="K29" s="95"/>
      <c r="L29" s="95"/>
    </row>
    <row r="30" spans="1:14" ht="14.25" customHeight="1" x14ac:dyDescent="0.2">
      <c r="A30" s="85">
        <v>3212</v>
      </c>
      <c r="B30" s="86" t="s">
        <v>54</v>
      </c>
      <c r="C30" s="87">
        <f t="shared" si="3"/>
        <v>0</v>
      </c>
      <c r="D30" s="87"/>
      <c r="E30" s="87"/>
      <c r="F30" s="87"/>
      <c r="G30" s="87">
        <v>0</v>
      </c>
      <c r="H30" s="87"/>
      <c r="I30" s="87"/>
      <c r="J30" s="87"/>
      <c r="K30" s="95">
        <f t="shared" si="2"/>
        <v>0</v>
      </c>
      <c r="L30" s="95"/>
    </row>
    <row r="31" spans="1:14" ht="14.25" hidden="1" customHeight="1" x14ac:dyDescent="0.2">
      <c r="A31" s="85"/>
      <c r="B31" s="86"/>
      <c r="C31" s="87"/>
      <c r="D31" s="87"/>
      <c r="E31" s="87"/>
      <c r="F31" s="87"/>
      <c r="G31" s="87"/>
      <c r="H31" s="87"/>
      <c r="I31" s="87"/>
      <c r="J31" s="87"/>
      <c r="K31" s="83">
        <f t="shared" si="2"/>
        <v>0</v>
      </c>
      <c r="L31" s="83">
        <f t="shared" ref="L31" si="4">K31*1.015</f>
        <v>0</v>
      </c>
    </row>
    <row r="32" spans="1:14" ht="14.25" customHeight="1" x14ac:dyDescent="0.2">
      <c r="A32" s="90">
        <v>32</v>
      </c>
      <c r="B32" s="111" t="s">
        <v>34</v>
      </c>
      <c r="C32" s="91">
        <f>SUM(C33:C36)</f>
        <v>1030955</v>
      </c>
      <c r="D32" s="91">
        <f t="shared" ref="D32:G32" si="5">SUM(D33:D36)</f>
        <v>647355</v>
      </c>
      <c r="E32" s="91">
        <f t="shared" si="5"/>
        <v>0</v>
      </c>
      <c r="F32" s="91">
        <f>SUM(F33:F36)</f>
        <v>100000</v>
      </c>
      <c r="G32" s="91">
        <f t="shared" si="5"/>
        <v>146300</v>
      </c>
      <c r="H32" s="91">
        <f>SUM(H33:H36)</f>
        <v>103000</v>
      </c>
      <c r="I32" s="91">
        <f t="shared" ref="I32" si="6">SUM(I33:I36)</f>
        <v>34300</v>
      </c>
      <c r="J32" s="91">
        <f t="shared" ref="J32" si="7">SUM(J33:J36)</f>
        <v>0</v>
      </c>
      <c r="K32" s="83">
        <f>C32*1.5%+C32</f>
        <v>1046419.325</v>
      </c>
      <c r="L32" s="83">
        <v>1047714</v>
      </c>
      <c r="M32" s="47">
        <v>0</v>
      </c>
      <c r="N32" s="47">
        <v>0</v>
      </c>
    </row>
    <row r="33" spans="1:14" ht="14.25" customHeight="1" x14ac:dyDescent="0.2">
      <c r="A33" s="85">
        <v>321</v>
      </c>
      <c r="B33" s="88" t="s">
        <v>61</v>
      </c>
      <c r="C33" s="87">
        <f>SUM(D33:J33)</f>
        <v>139000</v>
      </c>
      <c r="D33" s="87">
        <v>7000</v>
      </c>
      <c r="E33" s="91">
        <f>SUM(E34:E36)</f>
        <v>0</v>
      </c>
      <c r="F33" s="87"/>
      <c r="G33" s="87">
        <v>117000</v>
      </c>
      <c r="H33" s="87">
        <v>10000</v>
      </c>
      <c r="I33" s="87">
        <v>5000</v>
      </c>
      <c r="J33" s="91">
        <f>SUM(J34:J36)</f>
        <v>0</v>
      </c>
      <c r="K33" s="95"/>
      <c r="L33" s="95"/>
      <c r="M33" s="47">
        <v>0</v>
      </c>
      <c r="N33" s="47">
        <v>0</v>
      </c>
    </row>
    <row r="34" spans="1:14" ht="14.25" customHeight="1" x14ac:dyDescent="0.25">
      <c r="A34" s="85">
        <v>322</v>
      </c>
      <c r="B34" s="86" t="s">
        <v>62</v>
      </c>
      <c r="C34" s="87">
        <f t="shared" ref="C34:C36" si="8">SUM(D34:J34)</f>
        <v>378600</v>
      </c>
      <c r="D34" s="108">
        <v>146000</v>
      </c>
      <c r="E34" s="87"/>
      <c r="F34" s="87">
        <v>100000</v>
      </c>
      <c r="G34" s="87">
        <v>16300</v>
      </c>
      <c r="H34" s="87">
        <v>90000</v>
      </c>
      <c r="I34" s="87">
        <v>26300</v>
      </c>
      <c r="J34" s="87"/>
      <c r="K34" s="95"/>
      <c r="L34" s="95"/>
      <c r="M34" s="84">
        <f>SUM(M35:M51)</f>
        <v>0</v>
      </c>
      <c r="N34" s="84">
        <f>SUM(N35:N51)</f>
        <v>0</v>
      </c>
    </row>
    <row r="35" spans="1:14" ht="14.25" customHeight="1" x14ac:dyDescent="0.2">
      <c r="A35" s="85">
        <v>323</v>
      </c>
      <c r="B35" s="86" t="s">
        <v>63</v>
      </c>
      <c r="C35" s="87">
        <f t="shared" si="8"/>
        <v>495455</v>
      </c>
      <c r="D35" s="108">
        <v>489455</v>
      </c>
      <c r="E35" s="87"/>
      <c r="F35" s="87"/>
      <c r="G35" s="87">
        <v>3000</v>
      </c>
      <c r="H35" s="87">
        <v>3000</v>
      </c>
      <c r="I35" s="87"/>
      <c r="J35" s="87"/>
      <c r="K35" s="95"/>
      <c r="L35" s="95"/>
      <c r="M35" s="47">
        <v>0</v>
      </c>
      <c r="N35" s="47">
        <v>0</v>
      </c>
    </row>
    <row r="36" spans="1:14" ht="14.25" customHeight="1" x14ac:dyDescent="0.2">
      <c r="A36" s="85">
        <v>329</v>
      </c>
      <c r="B36" s="86" t="s">
        <v>35</v>
      </c>
      <c r="C36" s="87">
        <f t="shared" si="8"/>
        <v>17900</v>
      </c>
      <c r="D36" s="87">
        <v>4900</v>
      </c>
      <c r="E36" s="87"/>
      <c r="F36" s="87"/>
      <c r="G36" s="87">
        <v>10000</v>
      </c>
      <c r="H36" s="87"/>
      <c r="I36" s="87">
        <v>3000</v>
      </c>
      <c r="J36" s="87"/>
      <c r="K36" s="95"/>
      <c r="L36" s="95"/>
      <c r="M36" s="47">
        <v>0</v>
      </c>
      <c r="N36" s="47">
        <v>0</v>
      </c>
    </row>
    <row r="37" spans="1:14" ht="14.25" hidden="1" customHeight="1" x14ac:dyDescent="0.2">
      <c r="A37" s="85"/>
      <c r="B37" s="86"/>
      <c r="C37" s="87"/>
      <c r="D37" s="87"/>
      <c r="E37" s="87"/>
      <c r="F37" s="87"/>
      <c r="G37" s="87"/>
      <c r="H37" s="87"/>
      <c r="I37" s="87"/>
      <c r="J37" s="87"/>
      <c r="K37" s="95"/>
      <c r="L37" s="95"/>
    </row>
    <row r="38" spans="1:14" ht="14.25" customHeight="1" x14ac:dyDescent="0.2">
      <c r="A38" s="85"/>
      <c r="B38" s="86"/>
      <c r="C38" s="87"/>
      <c r="D38" s="87"/>
      <c r="E38" s="87"/>
      <c r="F38" s="87"/>
      <c r="G38" s="87"/>
      <c r="H38" s="87"/>
      <c r="I38" s="87"/>
      <c r="J38" s="87"/>
      <c r="K38" s="95"/>
      <c r="L38" s="95"/>
      <c r="M38" s="47">
        <v>0</v>
      </c>
      <c r="N38" s="47">
        <v>0</v>
      </c>
    </row>
    <row r="39" spans="1:14" ht="14.25" customHeight="1" x14ac:dyDescent="0.2">
      <c r="A39" s="90">
        <v>42</v>
      </c>
      <c r="B39" s="92" t="s">
        <v>36</v>
      </c>
      <c r="C39" s="91">
        <f>SUM(C40:C49)</f>
        <v>97000</v>
      </c>
      <c r="D39" s="91">
        <f>SUM(D40:D49)</f>
        <v>0</v>
      </c>
      <c r="E39" s="91">
        <f>SUM(E40:E49)</f>
        <v>0</v>
      </c>
      <c r="F39" s="91">
        <f t="shared" ref="F39:J39" si="9">SUM(F40:F49)</f>
        <v>0</v>
      </c>
      <c r="G39" s="91">
        <f>SUM(G40:G49)</f>
        <v>95000</v>
      </c>
      <c r="H39" s="91">
        <f t="shared" si="9"/>
        <v>0</v>
      </c>
      <c r="I39" s="91">
        <f t="shared" si="9"/>
        <v>2000</v>
      </c>
      <c r="J39" s="91">
        <f t="shared" si="9"/>
        <v>0</v>
      </c>
      <c r="K39" s="83">
        <f>C39*1.5%+C39</f>
        <v>98455</v>
      </c>
      <c r="L39" s="83">
        <f>C39*1.5%+C39</f>
        <v>98455</v>
      </c>
      <c r="M39" s="47">
        <v>0</v>
      </c>
      <c r="N39" s="47">
        <v>0</v>
      </c>
    </row>
    <row r="40" spans="1:14" ht="14.25" customHeight="1" x14ac:dyDescent="0.2">
      <c r="A40" s="85">
        <v>41231</v>
      </c>
      <c r="B40" s="88" t="s">
        <v>52</v>
      </c>
      <c r="C40" s="87">
        <f>SUM(D40:J40)</f>
        <v>2000</v>
      </c>
      <c r="D40" s="87"/>
      <c r="E40" s="87"/>
      <c r="F40" s="87"/>
      <c r="G40" s="87"/>
      <c r="H40" s="87" t="s">
        <v>53</v>
      </c>
      <c r="I40" s="87">
        <v>2000</v>
      </c>
      <c r="J40" s="87"/>
      <c r="K40" s="95"/>
      <c r="L40" s="95"/>
      <c r="M40" s="47">
        <v>0</v>
      </c>
      <c r="N40" s="47">
        <v>0</v>
      </c>
    </row>
    <row r="41" spans="1:14" ht="14.25" customHeight="1" x14ac:dyDescent="0.2">
      <c r="A41" s="85">
        <v>4221</v>
      </c>
      <c r="B41" s="88" t="s">
        <v>37</v>
      </c>
      <c r="C41" s="87">
        <f t="shared" ref="C41:C44" si="10">SUM(D41:J41)</f>
        <v>0</v>
      </c>
      <c r="D41" s="87"/>
      <c r="E41" s="87"/>
      <c r="F41" s="87"/>
      <c r="G41" s="87"/>
      <c r="H41" s="87"/>
      <c r="I41" s="87"/>
      <c r="J41" s="87"/>
      <c r="K41" s="95"/>
      <c r="L41" s="95"/>
    </row>
    <row r="42" spans="1:14" ht="27.75" customHeight="1" x14ac:dyDescent="0.2">
      <c r="A42" s="85">
        <v>4223</v>
      </c>
      <c r="B42" s="110" t="s">
        <v>40</v>
      </c>
      <c r="C42" s="87">
        <f t="shared" si="10"/>
        <v>0</v>
      </c>
      <c r="D42" s="87"/>
      <c r="E42" s="87"/>
      <c r="F42" s="87"/>
      <c r="G42" s="87"/>
      <c r="H42" s="87"/>
      <c r="I42" s="87"/>
      <c r="J42" s="87"/>
      <c r="K42" s="95"/>
      <c r="L42" s="95"/>
    </row>
    <row r="43" spans="1:14" ht="14.25" customHeight="1" x14ac:dyDescent="0.2">
      <c r="A43" s="85">
        <v>4227</v>
      </c>
      <c r="B43" s="88" t="s">
        <v>39</v>
      </c>
      <c r="C43" s="87">
        <f t="shared" si="10"/>
        <v>0</v>
      </c>
      <c r="D43" s="87"/>
      <c r="E43" s="87"/>
      <c r="F43" s="87"/>
      <c r="G43" s="87"/>
      <c r="H43" s="87"/>
      <c r="I43" s="87"/>
      <c r="J43" s="87"/>
      <c r="K43" s="95"/>
      <c r="L43" s="95"/>
    </row>
    <row r="44" spans="1:14" ht="14.25" customHeight="1" x14ac:dyDescent="0.2">
      <c r="A44" s="85">
        <v>42411</v>
      </c>
      <c r="B44" s="88" t="s">
        <v>71</v>
      </c>
      <c r="C44" s="87">
        <f t="shared" si="10"/>
        <v>95000</v>
      </c>
      <c r="D44" s="87">
        <v>0</v>
      </c>
      <c r="E44" s="87"/>
      <c r="F44" s="87"/>
      <c r="G44" s="87">
        <v>95000</v>
      </c>
      <c r="H44" s="87"/>
      <c r="I44" s="87"/>
      <c r="J44" s="87"/>
      <c r="K44" s="95"/>
      <c r="L44" s="95"/>
    </row>
    <row r="45" spans="1:14" ht="14.25" hidden="1" customHeight="1" x14ac:dyDescent="0.2">
      <c r="A45" s="85"/>
      <c r="B45" s="89"/>
      <c r="C45" s="87"/>
      <c r="D45" s="87"/>
      <c r="E45" s="87"/>
      <c r="F45" s="87"/>
      <c r="G45" s="87"/>
      <c r="H45" s="87"/>
      <c r="I45" s="87"/>
      <c r="J45" s="87"/>
      <c r="K45" s="95"/>
      <c r="L45" s="95"/>
    </row>
    <row r="46" spans="1:14" ht="14.25" hidden="1" customHeight="1" x14ac:dyDescent="0.2">
      <c r="A46" s="85"/>
      <c r="B46" s="89"/>
      <c r="C46" s="87"/>
      <c r="D46" s="87"/>
      <c r="E46" s="87"/>
      <c r="F46" s="87"/>
      <c r="G46" s="87"/>
      <c r="H46" s="87"/>
      <c r="I46" s="87"/>
      <c r="J46" s="87"/>
      <c r="K46" s="95"/>
      <c r="L46" s="95"/>
    </row>
    <row r="47" spans="1:14" ht="14.25" hidden="1" customHeight="1" x14ac:dyDescent="0.2">
      <c r="A47" s="85"/>
      <c r="B47" s="86"/>
      <c r="C47" s="87"/>
      <c r="D47" s="87"/>
      <c r="E47" s="87"/>
      <c r="F47" s="87"/>
      <c r="G47" s="87"/>
      <c r="H47" s="87"/>
      <c r="I47" s="87"/>
      <c r="J47" s="87"/>
      <c r="K47" s="95"/>
      <c r="L47" s="95"/>
      <c r="M47" s="47">
        <v>0</v>
      </c>
      <c r="N47" s="47">
        <v>0</v>
      </c>
    </row>
    <row r="48" spans="1:14" ht="14.25" hidden="1" customHeight="1" x14ac:dyDescent="0.2">
      <c r="A48" s="90"/>
      <c r="B48" s="86"/>
      <c r="C48" s="91"/>
      <c r="D48" s="91"/>
      <c r="E48" s="91"/>
      <c r="F48" s="91"/>
      <c r="G48" s="91"/>
      <c r="H48" s="91"/>
      <c r="I48" s="91"/>
      <c r="J48" s="91"/>
      <c r="K48" s="95"/>
      <c r="L48" s="95"/>
    </row>
    <row r="49" spans="1:14" ht="14.25" customHeight="1" x14ac:dyDescent="0.2">
      <c r="A49" s="93">
        <v>4511</v>
      </c>
      <c r="B49" s="94" t="s">
        <v>51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</row>
    <row r="50" spans="1:14" ht="14.25" customHeight="1" x14ac:dyDescent="0.2">
      <c r="A50" s="96"/>
      <c r="B50" s="44" t="s">
        <v>16</v>
      </c>
      <c r="C50" s="97">
        <f>SUM(C26:C30)+SUM(C33:C36)</f>
        <v>4328955</v>
      </c>
      <c r="D50" s="97">
        <f t="shared" ref="D50:J50" si="11">SUM(D26:D30)+SUM(D33:D36)</f>
        <v>647355</v>
      </c>
      <c r="E50" s="97">
        <f t="shared" si="11"/>
        <v>0</v>
      </c>
      <c r="F50" s="97">
        <f t="shared" si="11"/>
        <v>100000</v>
      </c>
      <c r="G50" s="97">
        <f t="shared" si="11"/>
        <v>3310300</v>
      </c>
      <c r="H50" s="97">
        <f t="shared" si="11"/>
        <v>165000</v>
      </c>
      <c r="I50" s="97">
        <f t="shared" si="11"/>
        <v>106300</v>
      </c>
      <c r="J50" s="97">
        <f t="shared" si="11"/>
        <v>0</v>
      </c>
      <c r="K50" s="97">
        <f>SUM(K25)+SUM(K32)</f>
        <v>4393889.3250000002</v>
      </c>
      <c r="L50" s="97">
        <f>SUM(L25)+SUM(L32)</f>
        <v>4395184</v>
      </c>
      <c r="M50" s="47">
        <v>0</v>
      </c>
      <c r="N50" s="47">
        <v>0</v>
      </c>
    </row>
    <row r="51" spans="1:14" ht="14.25" customHeight="1" x14ac:dyDescent="0.2">
      <c r="A51" s="98"/>
      <c r="B51" s="99" t="s">
        <v>17</v>
      </c>
      <c r="C51" s="97">
        <f>SUM(C25,C32,C39)</f>
        <v>4425955</v>
      </c>
      <c r="D51" s="97">
        <f t="shared" ref="D51:L51" si="12">SUM(D25,D32,D39)</f>
        <v>647355</v>
      </c>
      <c r="E51" s="97">
        <f t="shared" si="12"/>
        <v>0</v>
      </c>
      <c r="F51" s="97">
        <f t="shared" si="12"/>
        <v>100000</v>
      </c>
      <c r="G51" s="97">
        <f t="shared" si="12"/>
        <v>3405300</v>
      </c>
      <c r="H51" s="97">
        <f t="shared" si="12"/>
        <v>103000</v>
      </c>
      <c r="I51" s="97">
        <f t="shared" si="12"/>
        <v>108300</v>
      </c>
      <c r="J51" s="97">
        <f t="shared" si="12"/>
        <v>0</v>
      </c>
      <c r="K51" s="97">
        <f>SUM(K25,K32,K39)</f>
        <v>4492344.3250000002</v>
      </c>
      <c r="L51" s="97">
        <f t="shared" si="12"/>
        <v>4493639</v>
      </c>
      <c r="M51" s="47">
        <v>0</v>
      </c>
      <c r="N51" s="47">
        <v>0</v>
      </c>
    </row>
    <row r="53" spans="1:14" x14ac:dyDescent="0.2">
      <c r="C53" s="47" t="s">
        <v>70</v>
      </c>
      <c r="K53" s="47" t="s">
        <v>44</v>
      </c>
    </row>
    <row r="56" spans="1:14" x14ac:dyDescent="0.2">
      <c r="C56" s="47" t="s">
        <v>69</v>
      </c>
      <c r="K56" s="47" t="s">
        <v>43</v>
      </c>
    </row>
    <row r="59" spans="1:14" x14ac:dyDescent="0.2">
      <c r="B59" s="101" t="s">
        <v>84</v>
      </c>
    </row>
  </sheetData>
  <mergeCells count="8">
    <mergeCell ref="A12:C12"/>
    <mergeCell ref="A13:C13"/>
    <mergeCell ref="A14:C14"/>
    <mergeCell ref="A15:C15"/>
    <mergeCell ref="A1:J1"/>
    <mergeCell ref="A9:C9"/>
    <mergeCell ref="A10:C10"/>
    <mergeCell ref="A11:C11"/>
  </mergeCells>
  <phoneticPr fontId="0" type="noConversion"/>
  <pageMargins left="0.19685039370078741" right="0.19685039370078741" top="0" bottom="0" header="0.7086614173228347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FP PiP 1</vt:lpstr>
      <vt:lpstr>FP PiP 2</vt:lpstr>
      <vt:lpstr>FP Ril</vt:lpstr>
      <vt:lpstr>'FP Ril'!Ispis_naslova</vt:lpstr>
      <vt:lpstr>'FP PiP 1'!Podrucje_ispisa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TAJNICA</cp:lastModifiedBy>
  <cp:lastPrinted>2020-10-30T09:50:00Z</cp:lastPrinted>
  <dcterms:created xsi:type="dcterms:W3CDTF">1996-10-14T23:33:28Z</dcterms:created>
  <dcterms:modified xsi:type="dcterms:W3CDTF">2020-12-28T11:35:11Z</dcterms:modified>
</cp:coreProperties>
</file>